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filterPrivacy="1" defaultThemeVersion="124226"/>
  <xr:revisionPtr revIDLastSave="0" documentId="13_ncr:1_{DB4D7D08-8427-4B33-B6D8-0AC7478CA591}" xr6:coauthVersionLast="41" xr6:coauthVersionMax="41" xr10:uidLastSave="{00000000-0000-0000-0000-000000000000}"/>
  <bookViews>
    <workbookView xWindow="-120" yWindow="-120" windowWidth="29040" windowHeight="15840" xr2:uid="{00000000-000D-0000-FFFF-FFFF00000000}"/>
  </bookViews>
  <sheets>
    <sheet name="11" sheetId="1" r:id="rId1"/>
  </sheets>
  <definedNames>
    <definedName name="вах">#REF!</definedName>
    <definedName name="завоз">#REF!</definedName>
    <definedName name="_xlnm.Print_Area" localSheetId="0">'11'!$A$1:$F$182</definedName>
    <definedName name="эл.">#REF!</definedName>
  </definedNames>
  <calcPr calcId="191029"/>
</workbook>
</file>

<file path=xl/calcChain.xml><?xml version="1.0" encoding="utf-8"?>
<calcChain xmlns="http://schemas.openxmlformats.org/spreadsheetml/2006/main">
  <c r="D107" i="1" l="1"/>
  <c r="F107" i="1" s="1"/>
  <c r="D17" i="1" l="1"/>
  <c r="D21" i="1" l="1"/>
  <c r="F21" i="1" l="1"/>
  <c r="F49" i="1" l="1"/>
  <c r="F42" i="1"/>
  <c r="F52" i="1"/>
  <c r="F53" i="1"/>
  <c r="F55" i="1"/>
  <c r="F54" i="1"/>
  <c r="F44" i="1"/>
  <c r="F46" i="1"/>
  <c r="F45" i="1"/>
  <c r="F47" i="1"/>
  <c r="F57" i="1"/>
  <c r="F59" i="1"/>
  <c r="F58" i="1"/>
  <c r="F56" i="1" l="1"/>
  <c r="F51" i="1"/>
  <c r="F19" i="1"/>
  <c r="F20" i="1"/>
  <c r="F23" i="1"/>
  <c r="F38" i="1"/>
  <c r="F34" i="1"/>
  <c r="F30" i="1"/>
  <c r="F26" i="1"/>
  <c r="F29" i="1"/>
  <c r="F32" i="1"/>
  <c r="F25" i="1"/>
  <c r="F28" i="1"/>
  <c r="F39" i="1"/>
  <c r="F35" i="1"/>
  <c r="F31" i="1"/>
  <c r="F27" i="1"/>
  <c r="F37" i="1"/>
  <c r="F33" i="1"/>
  <c r="F40" i="1"/>
  <c r="F36" i="1"/>
  <c r="F24" i="1"/>
  <c r="F43" i="1" l="1"/>
  <c r="F22" i="1" l="1"/>
  <c r="F18" i="1" s="1"/>
  <c r="E114" i="1" l="1"/>
  <c r="F15" i="1" l="1"/>
  <c r="F14" i="1" s="1"/>
  <c r="F169" i="1" l="1"/>
  <c r="F100" i="1" l="1"/>
  <c r="F17" i="1" l="1"/>
  <c r="F16" i="1" s="1"/>
  <c r="F111" i="1" l="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1" i="1"/>
  <c r="F102" i="1"/>
  <c r="F61" i="1"/>
  <c r="F110" i="1" l="1"/>
  <c r="F60" i="1"/>
  <c r="F166" i="1" l="1"/>
  <c r="F168" i="1" l="1"/>
  <c r="F167" i="1"/>
  <c r="F165" i="1"/>
  <c r="F109" i="1"/>
  <c r="F104" i="1"/>
  <c r="F103" i="1" l="1"/>
  <c r="F164" i="1"/>
  <c r="F172" i="1" l="1"/>
  <c r="F173" i="1" s="1"/>
  <c r="F174" i="1" s="1"/>
</calcChain>
</file>

<file path=xl/sharedStrings.xml><?xml version="1.0" encoding="utf-8"?>
<sst xmlns="http://schemas.openxmlformats.org/spreadsheetml/2006/main" count="464" uniqueCount="299">
  <si>
    <t>№ п/п</t>
  </si>
  <si>
    <t>Ед. изм.</t>
  </si>
  <si>
    <t>Количество</t>
  </si>
  <si>
    <t>опер</t>
  </si>
  <si>
    <t>Центровка вышки</t>
  </si>
  <si>
    <t>Демонтаж оснастки талевой системы и демонтаж крюкоблока УТКБ-6-320</t>
  </si>
  <si>
    <t>Демонтаж электрооборудования</t>
  </si>
  <si>
    <t xml:space="preserve">Погрузка, увязка оборудования, оснований </t>
  </si>
  <si>
    <t>тн</t>
  </si>
  <si>
    <t>тн*км</t>
  </si>
  <si>
    <t xml:space="preserve">Разгрузка перевозимого оборудования </t>
  </si>
  <si>
    <t xml:space="preserve">Демонтаж приемного моста и стеллажей в комплекте с наклонным желобом </t>
  </si>
  <si>
    <t>Демонтаж линий внутренних коммуникаций буровой установки</t>
  </si>
  <si>
    <t>Демонтаж оттяжек вышки</t>
  </si>
  <si>
    <t>Демонтаж приводного блока</t>
  </si>
  <si>
    <t>Демонтаж приточно-вытяжной вентиляции по блокам</t>
  </si>
  <si>
    <t>Демонтаж укрытия рабочей площадки с механизмом открытия створок</t>
  </si>
  <si>
    <t xml:space="preserve">Демонтаж оборудования вышечно – лебедочного блока </t>
  </si>
  <si>
    <t>Монтаж устройства для подъема вышки ПВЛ-60</t>
  </si>
  <si>
    <t>Демонтаж устройства для подъема вышки ПВЛ-60</t>
  </si>
  <si>
    <t>Демонтаж металлоконструкций вышечного – лебедочного блока</t>
  </si>
  <si>
    <t xml:space="preserve">Демонтаж насосного блока </t>
  </si>
  <si>
    <t xml:space="preserve">Демонтаж емкостного блока </t>
  </si>
  <si>
    <t>Демонтаж внешних коммуникаций</t>
  </si>
  <si>
    <t>Демонтаж блока котельных установок</t>
  </si>
  <si>
    <t>Демонтаж системы отопления и возврата парового конденсата</t>
  </si>
  <si>
    <t>Демонтаж объектов склада ГСМ</t>
  </si>
  <si>
    <t>Демонтаж молниеотводов</t>
  </si>
  <si>
    <t>Демонтаж блока пожарных и резервных емкостей</t>
  </si>
  <si>
    <t>Демонтаж пожарного блок бокса</t>
  </si>
  <si>
    <t>Демонтаж вахтового поселка</t>
  </si>
  <si>
    <t>Демонтаж площадки для металлолома</t>
  </si>
  <si>
    <t xml:space="preserve">Монтаж вахтового поселка </t>
  </si>
  <si>
    <t>Устройство шахтного направления устья</t>
  </si>
  <si>
    <t>Монтаж вышечного блока</t>
  </si>
  <si>
    <t xml:space="preserve">Монтаж буровой вышки </t>
  </si>
  <si>
    <t>Монтаж оборудования вышечно – лебедочного блока</t>
  </si>
  <si>
    <t>Монтаж приводного блока</t>
  </si>
  <si>
    <t xml:space="preserve">Монтаж насосного блока </t>
  </si>
  <si>
    <t>Монтаж приточно-вытяжной вентиляции по блокам</t>
  </si>
  <si>
    <t>Монтаж приемного моста и стеллажей</t>
  </si>
  <si>
    <t>Электромонтажные работы по установке и обвязке электрооборудования</t>
  </si>
  <si>
    <t>Монтаж блока котельных установок</t>
  </si>
  <si>
    <t>Монтаж и опрессовка системы отопления и возврата парового конденсата</t>
  </si>
  <si>
    <t>Устройство якорей и монтаж ветровых оттяжек вышки</t>
  </si>
  <si>
    <t>Обустройство склада ГСМ, установка расходных емкостей</t>
  </si>
  <si>
    <t>Строительство долотной площадки</t>
  </si>
  <si>
    <t>Монтаж опор и линий ЛЭП</t>
  </si>
  <si>
    <t>Строительство площадки для металлолома</t>
  </si>
  <si>
    <t xml:space="preserve">Демонтаж системы пенного пожаротушения </t>
  </si>
  <si>
    <t xml:space="preserve">Демонтаж блока очистки ЦСГО по инструктивно технологической карте </t>
  </si>
  <si>
    <t>Демонтаж вышки ВБ-53х320</t>
  </si>
  <si>
    <t>Демонтаж блока приготовления раствора</t>
  </si>
  <si>
    <t>Демонтаж площадки хранения сыпучих материалов</t>
  </si>
  <si>
    <t>Зачистка территории от строительного мусора, металлолома, бытовых отходов в границах производственной площадки</t>
  </si>
  <si>
    <t xml:space="preserve">Перевозка на расстояние от 1 км до 20 км               </t>
  </si>
  <si>
    <t xml:space="preserve">Перевозка на расстояние от 20 км до 50 км                </t>
  </si>
  <si>
    <t xml:space="preserve">Перевозка на расстояние от 50 км до 100 км             </t>
  </si>
  <si>
    <t xml:space="preserve">Перевозка на расстояние свыше 100 км                </t>
  </si>
  <si>
    <t>Монтаж компрессорного блока и блока ресиверов</t>
  </si>
  <si>
    <t xml:space="preserve">Монтаж блока очистки ЦСГО по инструктивно технологической карте </t>
  </si>
  <si>
    <t>Монтаж емкостного блока по инструктивно-технологической карте на монтаж</t>
  </si>
  <si>
    <t>Монтаж блока приготовления раствора</t>
  </si>
  <si>
    <t xml:space="preserve">Изготовление заземляющего контура, заземление, объектов буровой площадки к заземляющему контуру </t>
  </si>
  <si>
    <t>Демонтаж опор и линий ЛЭП</t>
  </si>
  <si>
    <t xml:space="preserve">Подключение объектов буровой площадки к электроснабжению </t>
  </si>
  <si>
    <t xml:space="preserve">Изготовление и установка молниеотводов </t>
  </si>
  <si>
    <t>Пусконаладочные работы – выполняются силами и материалами Исполнителя</t>
  </si>
  <si>
    <t>Испытание электрооборудования электротехнической лабораторией</t>
  </si>
  <si>
    <t>2.1</t>
  </si>
  <si>
    <t>2</t>
  </si>
  <si>
    <t>Демонтаж блока энергоснабжения**</t>
  </si>
  <si>
    <t>Выполняемые работы</t>
  </si>
  <si>
    <t>Подготовка демонтированного оборудования к транспортировке</t>
  </si>
  <si>
    <t>Монтаж оснастки талевой системы</t>
  </si>
  <si>
    <t>Испытание (опробование) оборудования и всех коммуникаций по БУ и привышечным сооружениям (предоставление актов испытаний)</t>
  </si>
  <si>
    <t xml:space="preserve">Зачистка территории от строительного мусора, металлолома, бытовых отходов </t>
  </si>
  <si>
    <t>м2</t>
  </si>
  <si>
    <t>км*мес</t>
  </si>
  <si>
    <t>Демонтаж вертолетной площадки</t>
  </si>
  <si>
    <t>Демонтаж площадок складирования труб</t>
  </si>
  <si>
    <t>Устройство оснований под буровую установку, привышечные сооружения и вспомогательное оборудование</t>
  </si>
  <si>
    <t>Монтаж помещения для хранения баллонов с газами</t>
  </si>
  <si>
    <t>2.3</t>
  </si>
  <si>
    <t>2.5</t>
  </si>
  <si>
    <t>2.7</t>
  </si>
  <si>
    <t>2.9</t>
  </si>
  <si>
    <t>3</t>
  </si>
  <si>
    <t>3.1</t>
  </si>
  <si>
    <t>4</t>
  </si>
  <si>
    <t>Материалы для выполнения работ</t>
  </si>
  <si>
    <t>Геомембрана</t>
  </si>
  <si>
    <t>1</t>
  </si>
  <si>
    <t>м3</t>
  </si>
  <si>
    <t>2.2</t>
  </si>
  <si>
    <t>2.4</t>
  </si>
  <si>
    <t>2.6</t>
  </si>
  <si>
    <t>2.8</t>
  </si>
  <si>
    <t>Фиксированные ставки (указываются СПРАВОЧНО, в стоимость не включаются):</t>
  </si>
  <si>
    <t>Кран КС-25</t>
  </si>
  <si>
    <t>м/ч</t>
  </si>
  <si>
    <t>-</t>
  </si>
  <si>
    <t>руб.</t>
  </si>
  <si>
    <t>НДС</t>
  </si>
  <si>
    <t>%</t>
  </si>
  <si>
    <t>ИТОГО стоимость работ</t>
  </si>
  <si>
    <t>** Выполнение работ в случае необходимости</t>
  </si>
  <si>
    <t>3.2</t>
  </si>
  <si>
    <t>км</t>
  </si>
  <si>
    <t>Строительство зимней автомобильной дороги первый год</t>
  </si>
  <si>
    <t>Содержание зимней автомобильной дороги первый год</t>
  </si>
  <si>
    <t>Демонтаж системы верхнего привода (СВП)</t>
  </si>
  <si>
    <t>Демонтаж компрессорного блока</t>
  </si>
  <si>
    <t>Демонтаж площадки цементировочной техники</t>
  </si>
  <si>
    <t>Демонтаж площадки мобильной газофакельной установки</t>
  </si>
  <si>
    <t>Демонтаж площадки для каротажного подъемника</t>
  </si>
  <si>
    <t>Демонтаж площадки для спецтехники</t>
  </si>
  <si>
    <t>Демонтаж факельного амбара</t>
  </si>
  <si>
    <t>Разметка и гидроизоляция площадки под буровую установку и привышечные сооружения</t>
  </si>
  <si>
    <t>Строительство тарной площадки на складе ГСМ</t>
  </si>
  <si>
    <t>Монтаж системы силового верхнего привода</t>
  </si>
  <si>
    <t xml:space="preserve">Монтаж укрытия рабочей площадки с механизмом открытия створок согласно ИТК УС – 0820.00.000 </t>
  </si>
  <si>
    <t xml:space="preserve">Монтаж блока пожарных и резервных емкостей </t>
  </si>
  <si>
    <t>Монтаж системы пенного пожаротушения</t>
  </si>
  <si>
    <t>Монтаж пожарного блок-бокса</t>
  </si>
  <si>
    <t xml:space="preserve">Монтаж площадки для складирования труб </t>
  </si>
  <si>
    <t>Монтаж площадки хранения химических реагентов и цемента</t>
  </si>
  <si>
    <t>Монтаж площадки для цементировочной техники</t>
  </si>
  <si>
    <t>Монтаж площадки для каротажного подъемника</t>
  </si>
  <si>
    <t>Монтаж площадок для специализированной техники</t>
  </si>
  <si>
    <t>Электроподключение и заземление оборудования ПВО</t>
  </si>
  <si>
    <t xml:space="preserve">Строительство вертолетной площадки </t>
  </si>
  <si>
    <t>Устройство внутриплощадочных проездов</t>
  </si>
  <si>
    <t>3.3</t>
  </si>
  <si>
    <t>3.4</t>
  </si>
  <si>
    <t>3.5</t>
  </si>
  <si>
    <t>3.6</t>
  </si>
  <si>
    <t>4.1</t>
  </si>
  <si>
    <t>4.2</t>
  </si>
  <si>
    <t>4.3</t>
  </si>
  <si>
    <t>4.4</t>
  </si>
  <si>
    <t>4.5</t>
  </si>
  <si>
    <t>4.6</t>
  </si>
  <si>
    <t>Демонтаж долотной площадки</t>
  </si>
  <si>
    <t>Монтаж внешних коммуникаций с термоизоляцией</t>
  </si>
  <si>
    <t>Монтаж площадки газофакельной установки</t>
  </si>
  <si>
    <t>Пленка полиэтиленовая 200мкм</t>
  </si>
  <si>
    <t>Дорнит-100</t>
  </si>
  <si>
    <t>Пиломатериал (доска обрезная, необрезная, лафет)</t>
  </si>
  <si>
    <t>1.1</t>
  </si>
  <si>
    <t>Участником закупки заполняются поля, выделенные желтым фоном</t>
  </si>
  <si>
    <t xml:space="preserve">*** Стоимость включает в себя все расходы и затраты Подрядчика, связанные с необходимостью приобретения материалов для выполнения работ по дефектным ведомостям, их мобилизации на объект производства работ, а также выполнение всех работ, указанных в дефектной/дефектных ведомостях. </t>
  </si>
  <si>
    <t>Выполнение работ по дефектной ведомости***</t>
  </si>
  <si>
    <t>Доставка пиломатериала до объекта монтажа БУ</t>
  </si>
  <si>
    <t>ИТОГО стоимость работ без НДС</t>
  </si>
  <si>
    <t>1.2</t>
  </si>
  <si>
    <t>Монтаж блока энергоснабжения**</t>
  </si>
  <si>
    <t>м²</t>
  </si>
  <si>
    <t>- территории площадки</t>
  </si>
  <si>
    <t>- факельного амбара</t>
  </si>
  <si>
    <t>- склада ГСМ</t>
  </si>
  <si>
    <t>Укладка геомембраны ТУ 2246-001-56910145-2014 (1,5 мм) в т.ч.:</t>
  </si>
  <si>
    <t>2 ЭТАП – Вертикальная планировка площадки скважины разведочного бурения</t>
  </si>
  <si>
    <t>Расчистка от снега бульдозером мощностью не менее 132 кВт/180 л.с.</t>
  </si>
  <si>
    <t>Погрузка транспортных средств гидронамывным грунтом на Карьере №__ с использованием экскаватора</t>
  </si>
  <si>
    <t xml:space="preserve">Транспортировка гидронамывного грунта с Карьера №__ до площадки скв. №__ Ххххххххххххххх ЛУ </t>
  </si>
  <si>
    <t>Устройство насыпи привозным грунтом с перемещением по площадке в насыпь, в т. ч.:</t>
  </si>
  <si>
    <t>- проездов</t>
  </si>
  <si>
    <t>- вертолётной площадки</t>
  </si>
  <si>
    <t>- площадки под буровую установку</t>
  </si>
  <si>
    <t>- площадка хранения отходов бурения до 11 месяцев</t>
  </si>
  <si>
    <t>- площадка хранения масла</t>
  </si>
  <si>
    <t>- ДЭС и котельную</t>
  </si>
  <si>
    <t>- жилого городка</t>
  </si>
  <si>
    <t xml:space="preserve">- площадка хранения цемента </t>
  </si>
  <si>
    <t xml:space="preserve">- площадка мобильной газофакельной установки </t>
  </si>
  <si>
    <t xml:space="preserve">- блок дополнительных емкостей </t>
  </si>
  <si>
    <t>- площадки хранения трубной продукции и каротажного подъемника</t>
  </si>
  <si>
    <t xml:space="preserve">- складские помещения </t>
  </si>
  <si>
    <t xml:space="preserve">- площадка хранения химических реагентов </t>
  </si>
  <si>
    <t xml:space="preserve">- площадка хранения металлолома </t>
  </si>
  <si>
    <t>- площадка размещения цементировочной техники</t>
  </si>
  <si>
    <t>- площадки размещения специализированной техники</t>
  </si>
  <si>
    <t>Планировка гидронамывного грунта на площадке скв. №__ Ххххххххххх ЛУ в соответствии с утвержденной схемой отсыпки проектной документацией, под непосредственным руководством ответственного специалиста Заказчика.</t>
  </si>
  <si>
    <t>Устройство обвалования привозным грунтом</t>
  </si>
  <si>
    <t>- амбара для котельной</t>
  </si>
  <si>
    <t>Устройство минерализованной полосы (h=0,5м, шириной 5 м)</t>
  </si>
  <si>
    <t>- на технологическую площадку временного накопления отходов бурения сроком до 11 мес.</t>
  </si>
  <si>
    <t>- под буровую установку</t>
  </si>
  <si>
    <t>- на площадке под склад ГСМ</t>
  </si>
  <si>
    <t>- на площадке под ДЭС и котельную установку</t>
  </si>
  <si>
    <t xml:space="preserve">Устройство геотекстиля </t>
  </si>
  <si>
    <t>3 ЭТАП - Демонтаж буровой установки 3Д-76 (далее БУ), вахтового поселка и привышечных сооружений</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</si>
  <si>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</si>
  <si>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</si>
  <si>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</si>
  <si>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</si>
  <si>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</si>
  <si>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</si>
  <si>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</si>
  <si>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</si>
  <si>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</si>
  <si>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</si>
  <si>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</si>
  <si>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</si>
  <si>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</si>
  <si>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</si>
  <si>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</si>
  <si>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</si>
  <si>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</si>
  <si>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</si>
  <si>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</si>
  <si>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</si>
  <si>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</si>
  <si>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</si>
  <si>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</si>
  <si>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</si>
  <si>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</si>
  <si>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</si>
  <si>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</si>
  <si>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</si>
  <si>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</si>
  <si>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</si>
  <si>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</si>
  <si>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</si>
  <si>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</si>
  <si>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</si>
  <si>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</si>
  <si>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</si>
  <si>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4 ЭТАП - Погрузочно - разгрузочные работы и перевозка БУ, вахтового поселка, бригадного хозяйства и привышечных сооружений</t>
  </si>
  <si>
    <t>5 ЭТАП - Монтаж БУ, вахтового поселка и привышечных сооружений</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</si>
  <si>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</si>
  <si>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</si>
  <si>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</si>
  <si>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</si>
  <si>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</si>
  <si>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</si>
  <si>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</si>
  <si>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</si>
  <si>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</si>
  <si>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</si>
  <si>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</si>
  <si>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</si>
  <si>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</si>
  <si>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</si>
  <si>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</si>
  <si>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</si>
  <si>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</si>
  <si>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</si>
  <si>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</si>
  <si>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</si>
  <si>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</si>
  <si>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</si>
  <si>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</si>
  <si>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</si>
  <si>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</si>
  <si>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</si>
  <si>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</si>
  <si>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</si>
  <si>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</si>
  <si>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</si>
  <si>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</si>
  <si>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</si>
  <si>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</si>
  <si>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</si>
  <si>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</si>
  <si>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</si>
  <si>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</si>
  <si>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</si>
  <si>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</si>
  <si>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</si>
  <si>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</si>
  <si>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</si>
  <si>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</si>
  <si>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</si>
  <si>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</si>
  <si>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</si>
  <si>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</si>
  <si>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</si>
  <si>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</si>
  <si>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</si>
  <si>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</si>
  <si>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</si>
  <si>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 поправка на уплотнение (5%)</t>
  </si>
  <si>
    <t>5.3.1</t>
  </si>
  <si>
    <t>КОММЕРЧЕСКОЕ ПРЕДЛОЖЕНИЕ*</t>
  </si>
  <si>
    <t>Участник закупки:______________________________________</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</si>
  <si>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</si>
  <si>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 xml:space="preserve">
_________________________________
_________________________________
______________ ___________________
мп</t>
  </si>
  <si>
    <t xml:space="preserve">Графа "Количество" в п. 1.2 определена следующим образом: количество суток содержания (110 суток) * количество км автозимника (п. 1.1)/30,4 (усредненное количество дней в месяце в течение года) </t>
  </si>
  <si>
    <t>1.1 ЭТАП - Строительство зимней автомобильной дороги первый год (в том числе ледовых переправ при наличии)</t>
  </si>
  <si>
    <t>1.2 ЭТАП - Содержание зимней автомобильной дороги первый год (в том числе ледовых переправ при наличии)</t>
  </si>
  <si>
    <t xml:space="preserve">Графа "Количество" в п. 2.3 определена следующим образом: вес материала грунтового строительного (песка) (45 000 тн) * планирумое расстояние перевозки (108 км) </t>
  </si>
  <si>
    <t>Цена за единицу, руб. без НДС</t>
  </si>
  <si>
    <t>Стоимость работ, 
руб. без НДС</t>
  </si>
  <si>
    <t>Форма 6.11к "Коммерческое предложение"</t>
  </si>
  <si>
    <t>ПДО №100-БНГРЭ-2025 "Выполнение комплекса работ по подготовке зимней автомобильной дороги и производственной площадки, демонтажу, перевозке, монтажу буровой установки, вахтового поселка и привышечных сооружений (ДПМ) БУ 3Д76 на Ванкорском кластере в 2026 году" Лот №11</t>
  </si>
  <si>
    <t>на выполнение комплекса работ по подготовке зимней автомобильной дороги, вертикальной планировке площадки, демонтажу, перевозке со скв.№101 Восточно-Сузунского-2 ЛУ на скв.№102 Восточно-Сузунский-7 ЛУ и монтажу буровой установки, вахтового поселка и привышечных сооружений (ДПМ) БУ 3Д76 в 2026 году</t>
  </si>
  <si>
    <t xml:space="preserve">Графа "Количество" в п. 3.5 определена следующим образом: вес (тн) оборудования (п. 3.1/3.6) * планирумое расстояние перевозки (71,4 км)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</si>
</sst>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 numFmtId="186" formatCode="#,##0.00\ _₽"/>
  </numFmts>
  <fonts count="64">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i/>
      <sz val="12"/>
      <name val="Times New Roman"/>
      <family val="1"/>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sz val="11"/>
      <name val="Times New Roman"/>
      <family val="1"/>
      <charset val="204"/>
    </font>
    <font>
      <b/>
      <sz val="11"/>
      <name val="Times New Roman"/>
      <family val="1"/>
      <charset val="204"/>
    </font>
    <font>
      <sz val="12"/>
      <color theme="1"/>
      <name val="Times New Roman"/>
      <family val="1"/>
      <charset val="204"/>
    </font>
    <font>
      <sz val="12"/>
      <color rgb="FF000000"/>
      <name val="Times New Roman"/>
      <family val="1"/>
      <charset val="204"/>
    </font>
  </fonts>
  <fills count="56">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indexed="13"/>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248">
    <xf numFmtId="0" fontId="0"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26"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3" fillId="0" borderId="0"/>
    <xf numFmtId="0" fontId="3" fillId="0" borderId="0"/>
    <xf numFmtId="0" fontId="27" fillId="0" borderId="0"/>
    <xf numFmtId="0" fontId="26" fillId="0" borderId="0"/>
    <xf numFmtId="0" fontId="27" fillId="0" borderId="0"/>
    <xf numFmtId="0" fontId="28"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6" fillId="0" borderId="0"/>
    <xf numFmtId="0" fontId="26" fillId="0" borderId="0"/>
    <xf numFmtId="0" fontId="26" fillId="0" borderId="0"/>
    <xf numFmtId="0" fontId="27" fillId="0" borderId="0"/>
    <xf numFmtId="0" fontId="27" fillId="0" borderId="0"/>
    <xf numFmtId="0" fontId="27" fillId="0" borderId="0"/>
    <xf numFmtId="0" fontId="3" fillId="0" borderId="0"/>
    <xf numFmtId="0" fontId="3" fillId="0" borderId="0"/>
    <xf numFmtId="0" fontId="28" fillId="0" borderId="0"/>
    <xf numFmtId="0" fontId="3" fillId="0" borderId="0"/>
    <xf numFmtId="0" fontId="3" fillId="0" borderId="0"/>
    <xf numFmtId="0" fontId="3" fillId="0" borderId="0"/>
    <xf numFmtId="0" fontId="3" fillId="0" borderId="0"/>
    <xf numFmtId="0" fontId="27" fillId="0" borderId="0"/>
    <xf numFmtId="0" fontId="28" fillId="0" borderId="0"/>
    <xf numFmtId="0" fontId="26"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6" fillId="0" borderId="0"/>
    <xf numFmtId="0" fontId="26" fillId="0" borderId="0"/>
    <xf numFmtId="0" fontId="27" fillId="0" borderId="0"/>
    <xf numFmtId="0" fontId="26" fillId="0" borderId="0"/>
    <xf numFmtId="0" fontId="26" fillId="0" borderId="0"/>
    <xf numFmtId="0" fontId="26" fillId="0" borderId="0"/>
    <xf numFmtId="0" fontId="26" fillId="0" borderId="0"/>
    <xf numFmtId="0" fontId="2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7" fillId="0" borderId="0"/>
    <xf numFmtId="0" fontId="27" fillId="0" borderId="0"/>
    <xf numFmtId="0" fontId="27" fillId="0" borderId="0"/>
    <xf numFmtId="0" fontId="26" fillId="0" borderId="0"/>
    <xf numFmtId="0" fontId="26" fillId="0" borderId="0"/>
    <xf numFmtId="0" fontId="27" fillId="0" borderId="0"/>
    <xf numFmtId="0" fontId="26" fillId="0" borderId="0"/>
    <xf numFmtId="0" fontId="29" fillId="0" borderId="0" applyNumberFormat="0" applyFill="0" applyBorder="0" applyAlignment="0" applyProtection="0"/>
    <xf numFmtId="0" fontId="2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26" fillId="0" borderId="0"/>
    <xf numFmtId="0" fontId="26" fillId="0" borderId="0"/>
    <xf numFmtId="0" fontId="3" fillId="0" borderId="0"/>
    <xf numFmtId="0" fontId="3" fillId="0" borderId="0"/>
    <xf numFmtId="0" fontId="27" fillId="0" borderId="0"/>
    <xf numFmtId="0" fontId="27" fillId="0" borderId="0"/>
    <xf numFmtId="0" fontId="3" fillId="0" borderId="0"/>
    <xf numFmtId="0" fontId="3" fillId="0" borderId="0"/>
    <xf numFmtId="0" fontId="26" fillId="0" borderId="0"/>
    <xf numFmtId="0" fontId="27" fillId="0" borderId="0"/>
    <xf numFmtId="0" fontId="27" fillId="0" borderId="0"/>
    <xf numFmtId="0" fontId="27" fillId="0" borderId="0"/>
    <xf numFmtId="0" fontId="27" fillId="0" borderId="0"/>
    <xf numFmtId="0" fontId="3" fillId="0" borderId="0"/>
    <xf numFmtId="0" fontId="3" fillId="0" borderId="0"/>
    <xf numFmtId="0" fontId="3" fillId="0" borderId="0"/>
    <xf numFmtId="0" fontId="3" fillId="0" borderId="0"/>
    <xf numFmtId="0" fontId="27" fillId="0" borderId="0"/>
    <xf numFmtId="0" fontId="26" fillId="0" borderId="0"/>
    <xf numFmtId="0" fontId="27" fillId="0" borderId="0"/>
    <xf numFmtId="0" fontId="27"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4" fontId="30" fillId="0" borderId="0">
      <alignment vertical="center"/>
    </xf>
    <xf numFmtId="4" fontId="30" fillId="0" borderId="0">
      <alignment vertical="center"/>
    </xf>
    <xf numFmtId="0" fontId="26" fillId="0" borderId="0"/>
    <xf numFmtId="0" fontId="27" fillId="0" borderId="0"/>
    <xf numFmtId="0" fontId="26" fillId="0" borderId="0"/>
    <xf numFmtId="0" fontId="26" fillId="0" borderId="0"/>
    <xf numFmtId="0" fontId="27" fillId="0" borderId="0"/>
    <xf numFmtId="0" fontId="26" fillId="0" borderId="0"/>
    <xf numFmtId="0" fontId="26" fillId="0" borderId="0"/>
    <xf numFmtId="170" fontId="8" fillId="0" borderId="0">
      <alignment horizontal="center"/>
    </xf>
    <xf numFmtId="170" fontId="8" fillId="0" borderId="0">
      <alignment horizontal="center"/>
    </xf>
    <xf numFmtId="171" fontId="31" fillId="4" borderId="10">
      <alignment vertical="center"/>
    </xf>
    <xf numFmtId="171" fontId="31" fillId="4" borderId="10">
      <alignment vertical="center"/>
    </xf>
    <xf numFmtId="0" fontId="32" fillId="4" borderId="10">
      <alignment vertical="center"/>
    </xf>
    <xf numFmtId="0" fontId="32" fillId="4" borderId="10">
      <alignment vertical="center"/>
    </xf>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33" fillId="3" borderId="1">
      <alignment vertical="center" wrapText="1"/>
    </xf>
    <xf numFmtId="0" fontId="33" fillId="3" borderId="1">
      <alignment vertical="center" wrapText="1"/>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172" fontId="34" fillId="3" borderId="1">
      <alignment horizontal="center" vertical="center"/>
    </xf>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35" fillId="4" borderId="10">
      <alignment vertical="center"/>
    </xf>
    <xf numFmtId="0" fontId="35" fillId="4" borderId="10">
      <alignment vertical="center"/>
    </xf>
    <xf numFmtId="0" fontId="10" fillId="15"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36" fillId="0" borderId="0"/>
    <xf numFmtId="0" fontId="21" fillId="6" borderId="0" applyNumberFormat="0" applyBorder="0" applyAlignment="0" applyProtection="0"/>
    <xf numFmtId="0" fontId="13" fillId="23" borderId="11" applyNumberFormat="0" applyAlignment="0" applyProtection="0"/>
    <xf numFmtId="0" fontId="18" fillId="24" borderId="12" applyNumberFormat="0" applyAlignment="0" applyProtection="0"/>
    <xf numFmtId="173" fontId="37" fillId="0" borderId="0">
      <alignment horizontal="right" vertical="top"/>
    </xf>
    <xf numFmtId="165" fontId="7" fillId="0" borderId="0" applyFont="0" applyFill="0" applyBorder="0" applyAlignment="0" applyProtection="0"/>
    <xf numFmtId="43" fontId="3" fillId="0" borderId="0" applyFont="0" applyFill="0" applyBorder="0" applyAlignment="0" applyProtection="0"/>
    <xf numFmtId="168" fontId="7" fillId="0" borderId="0" applyFont="0" applyFill="0" applyBorder="0" applyAlignment="0" applyProtection="0"/>
    <xf numFmtId="174" fontId="3" fillId="0" borderId="0" applyFont="0" applyFill="0" applyBorder="0" applyAlignment="0" applyProtection="0"/>
    <xf numFmtId="0" fontId="22" fillId="0" borderId="0" applyNumberFormat="0" applyFill="0" applyBorder="0" applyAlignment="0" applyProtection="0"/>
    <xf numFmtId="1" fontId="28" fillId="0" borderId="0" applyNumberFormat="0" applyFont="0" applyBorder="0" applyAlignment="0">
      <alignment horizontal="centerContinuous"/>
    </xf>
    <xf numFmtId="0" fontId="25" fillId="7" borderId="0" applyNumberFormat="0" applyBorder="0" applyAlignment="0" applyProtection="0"/>
    <xf numFmtId="0" fontId="38" fillId="0" borderId="10" applyNumberFormat="0" applyAlignment="0" applyProtection="0">
      <alignment horizontal="left" vertical="center"/>
    </xf>
    <xf numFmtId="0" fontId="38" fillId="0" borderId="3">
      <alignment horizontal="left" vertical="center"/>
    </xf>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30" fillId="0" borderId="0"/>
    <xf numFmtId="0" fontId="11" fillId="10" borderId="11" applyNumberFormat="0" applyAlignment="0" applyProtection="0"/>
    <xf numFmtId="12" fontId="39" fillId="23" borderId="16" applyNumberFormat="0" applyFont="0" applyBorder="0" applyAlignment="0">
      <alignment horizontal="center"/>
      <protection locked="0"/>
    </xf>
    <xf numFmtId="0" fontId="11" fillId="10" borderId="11" applyNumberFormat="0" applyAlignment="0" applyProtection="0"/>
    <xf numFmtId="175" fontId="40" fillId="0" borderId="0" applyFont="0" applyFill="0" applyBorder="0" applyAlignment="0" applyProtection="0"/>
    <xf numFmtId="176" fontId="40" fillId="0" borderId="0" applyFont="0" applyFill="0" applyBorder="0" applyAlignment="0" applyProtection="0"/>
    <xf numFmtId="0" fontId="41" fillId="0" borderId="0" applyProtection="0">
      <alignment vertical="center"/>
      <protection locked="0"/>
    </xf>
    <xf numFmtId="0" fontId="41" fillId="0" borderId="0" applyNumberFormat="0" applyProtection="0">
      <alignment vertical="top"/>
      <protection locked="0"/>
    </xf>
    <xf numFmtId="0" fontId="42" fillId="0" borderId="17" applyAlignment="0"/>
    <xf numFmtId="0" fontId="23" fillId="0" borderId="18" applyNumberFormat="0" applyFill="0" applyAlignment="0" applyProtection="0"/>
    <xf numFmtId="0" fontId="20" fillId="25" borderId="0" applyNumberFormat="0" applyBorder="0" applyAlignment="0" applyProtection="0"/>
    <xf numFmtId="0" fontId="43" fillId="0" borderId="0"/>
    <xf numFmtId="0" fontId="27" fillId="0" borderId="0"/>
    <xf numFmtId="0" fontId="8" fillId="26" borderId="19" applyNumberFormat="0" applyFont="0" applyAlignment="0" applyProtection="0"/>
    <xf numFmtId="0" fontId="8" fillId="26" borderId="19" applyNumberFormat="0" applyFont="0" applyAlignment="0" applyProtection="0"/>
    <xf numFmtId="0" fontId="12" fillId="23" borderId="20" applyNumberFormat="0" applyAlignment="0" applyProtection="0"/>
    <xf numFmtId="0" fontId="44" fillId="0" borderId="0" applyProtection="0"/>
    <xf numFmtId="4" fontId="45" fillId="27" borderId="20" applyNumberFormat="0" applyProtection="0">
      <alignment vertical="center"/>
    </xf>
    <xf numFmtId="4" fontId="46" fillId="27" borderId="20" applyNumberFormat="0" applyProtection="0">
      <alignment vertical="center"/>
    </xf>
    <xf numFmtId="4" fontId="45" fillId="27" borderId="20" applyNumberFormat="0" applyProtection="0">
      <alignment horizontal="left" vertical="center" indent="1"/>
    </xf>
    <xf numFmtId="4" fontId="45"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29" borderId="20" applyNumberFormat="0" applyProtection="0">
      <alignment horizontal="right" vertical="center"/>
    </xf>
    <xf numFmtId="4" fontId="45" fillId="30" borderId="20" applyNumberFormat="0" applyProtection="0">
      <alignment horizontal="right" vertical="center"/>
    </xf>
    <xf numFmtId="4" fontId="45" fillId="31" borderId="20" applyNumberFormat="0" applyProtection="0">
      <alignment horizontal="right" vertical="center"/>
    </xf>
    <xf numFmtId="4" fontId="45" fillId="32" borderId="20" applyNumberFormat="0" applyProtection="0">
      <alignment horizontal="right" vertical="center"/>
    </xf>
    <xf numFmtId="4" fontId="45" fillId="33" borderId="20" applyNumberFormat="0" applyProtection="0">
      <alignment horizontal="right" vertical="center"/>
    </xf>
    <xf numFmtId="4" fontId="45" fillId="34" borderId="20" applyNumberFormat="0" applyProtection="0">
      <alignment horizontal="right" vertical="center"/>
    </xf>
    <xf numFmtId="4" fontId="45" fillId="35" borderId="20" applyNumberFormat="0" applyProtection="0">
      <alignment horizontal="right" vertical="center"/>
    </xf>
    <xf numFmtId="4" fontId="45" fillId="36" borderId="20" applyNumberFormat="0" applyProtection="0">
      <alignment horizontal="right" vertical="center"/>
    </xf>
    <xf numFmtId="4" fontId="45" fillId="37" borderId="20" applyNumberFormat="0" applyProtection="0">
      <alignment horizontal="right" vertical="center"/>
    </xf>
    <xf numFmtId="4" fontId="47" fillId="38" borderId="20" applyNumberFormat="0" applyProtection="0">
      <alignment horizontal="left" vertical="center" indent="1"/>
    </xf>
    <xf numFmtId="4" fontId="45" fillId="39" borderId="21" applyNumberFormat="0" applyProtection="0">
      <alignment horizontal="left" vertical="center" indent="1"/>
    </xf>
    <xf numFmtId="4" fontId="48"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4" fillId="39" borderId="20" applyNumberFormat="0" applyProtection="0">
      <alignment horizontal="left" vertical="center" indent="1"/>
    </xf>
    <xf numFmtId="4" fontId="34"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5" fillId="44" borderId="20" applyNumberFormat="0" applyProtection="0">
      <alignment vertical="center"/>
    </xf>
    <xf numFmtId="4" fontId="46" fillId="44" borderId="20" applyNumberFormat="0" applyProtection="0">
      <alignment vertical="center"/>
    </xf>
    <xf numFmtId="4" fontId="45" fillId="44" borderId="20" applyNumberFormat="0" applyProtection="0">
      <alignment horizontal="left" vertical="center" indent="1"/>
    </xf>
    <xf numFmtId="4" fontId="45" fillId="44" borderId="20" applyNumberFormat="0" applyProtection="0">
      <alignment horizontal="left" vertical="center" indent="1"/>
    </xf>
    <xf numFmtId="4" fontId="45" fillId="45" borderId="22" applyNumberFormat="0" applyProtection="0">
      <alignment horizontal="right" vertical="center"/>
    </xf>
    <xf numFmtId="4" fontId="46" fillId="39" borderId="20" applyNumberFormat="0" applyProtection="0">
      <alignment horizontal="right" vertical="center"/>
    </xf>
    <xf numFmtId="4" fontId="45"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9" fillId="0" borderId="0"/>
    <xf numFmtId="4" fontId="50"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1" fillId="0" borderId="0">
      <alignment horizontal="left"/>
    </xf>
    <xf numFmtId="0" fontId="3" fillId="0" borderId="0"/>
    <xf numFmtId="0" fontId="19" fillId="0" borderId="0" applyNumberFormat="0" applyFill="0" applyBorder="0" applyAlignment="0" applyProtection="0"/>
    <xf numFmtId="0" fontId="17" fillId="0" borderId="23" applyNumberFormat="0" applyFill="0" applyAlignment="0" applyProtection="0"/>
    <xf numFmtId="177" fontId="40" fillId="0" borderId="0" applyFont="0" applyFill="0" applyBorder="0" applyAlignment="0" applyProtection="0"/>
    <xf numFmtId="169" fontId="40" fillId="0" borderId="0" applyFont="0" applyFill="0" applyBorder="0" applyAlignment="0" applyProtection="0"/>
    <xf numFmtId="0" fontId="24" fillId="0" borderId="0" applyNumberFormat="0" applyFill="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178" fontId="36" fillId="0" borderId="0"/>
    <xf numFmtId="179" fontId="36" fillId="0" borderId="1" applyFont="0" applyFill="0" applyBorder="0" applyAlignment="0" applyProtection="0"/>
    <xf numFmtId="180" fontId="28" fillId="0" borderId="24">
      <protection locked="0"/>
    </xf>
    <xf numFmtId="0" fontId="11" fillId="10" borderId="11" applyNumberFormat="0" applyAlignment="0" applyProtection="0"/>
    <xf numFmtId="0" fontId="11" fillId="10" borderId="11" applyNumberFormat="0" applyAlignment="0" applyProtection="0"/>
    <xf numFmtId="0" fontId="12" fillId="23" borderId="20" applyNumberFormat="0" applyAlignment="0" applyProtection="0"/>
    <xf numFmtId="0" fontId="12" fillId="23" borderId="20" applyNumberFormat="0" applyAlignment="0" applyProtection="0"/>
    <xf numFmtId="0" fontId="13" fillId="23" borderId="11" applyNumberFormat="0" applyAlignment="0" applyProtection="0"/>
    <xf numFmtId="0" fontId="13" fillId="23" borderId="11" applyNumberFormat="0" applyAlignment="0" applyProtection="0"/>
    <xf numFmtId="0" fontId="14" fillId="0" borderId="13" applyNumberFormat="0" applyFill="0" applyAlignment="0" applyProtection="0"/>
    <xf numFmtId="0" fontId="14" fillId="0" borderId="13" applyNumberFormat="0" applyFill="0" applyAlignment="0" applyProtection="0"/>
    <xf numFmtId="0" fontId="15" fillId="0" borderId="14"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181" fontId="36" fillId="0" borderId="8" applyFill="0" applyProtection="0">
      <alignment horizontal="center" vertical="center" wrapText="1"/>
    </xf>
    <xf numFmtId="180" fontId="52" fillId="46" borderId="24"/>
    <xf numFmtId="0" fontId="17" fillId="0" borderId="23" applyNumberFormat="0" applyFill="0" applyAlignment="0" applyProtection="0"/>
    <xf numFmtId="0" fontId="17" fillId="0" borderId="23" applyNumberFormat="0" applyFill="0" applyAlignment="0" applyProtection="0"/>
    <xf numFmtId="182" fontId="53" fillId="0" borderId="7">
      <alignment horizontal="center" vertical="center" wrapText="1"/>
    </xf>
    <xf numFmtId="0" fontId="18" fillId="24" borderId="12" applyNumberFormat="0" applyAlignment="0" applyProtection="0"/>
    <xf numFmtId="0" fontId="18" fillId="24" borderId="1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25" borderId="0" applyNumberFormat="0" applyBorder="0" applyAlignment="0" applyProtection="0"/>
    <xf numFmtId="0" fontId="20" fillId="25" borderId="0" applyNumberFormat="0" applyBorder="0" applyAlignment="0" applyProtection="0"/>
    <xf numFmtId="183" fontId="36" fillId="0" borderId="7">
      <alignment horizontal="center" vertical="center" wrapText="1"/>
    </xf>
    <xf numFmtId="0" fontId="8" fillId="0" borderId="0"/>
    <xf numFmtId="0" fontId="5" fillId="0" borderId="0"/>
    <xf numFmtId="0" fontId="8" fillId="0" borderId="0"/>
    <xf numFmtId="0" fontId="8" fillId="0" borderId="0"/>
    <xf numFmtId="0" fontId="3" fillId="0" borderId="0"/>
    <xf numFmtId="0" fontId="3" fillId="0" borderId="0"/>
    <xf numFmtId="0" fontId="3" fillId="0" borderId="0"/>
    <xf numFmtId="0" fontId="8" fillId="0" borderId="0"/>
    <xf numFmtId="0" fontId="3" fillId="0" borderId="0"/>
    <xf numFmtId="0" fontId="8" fillId="0" borderId="0"/>
    <xf numFmtId="0" fontId="8" fillId="0" borderId="0"/>
    <xf numFmtId="0" fontId="3" fillId="0" borderId="0"/>
    <xf numFmtId="0" fontId="8" fillId="0" borderId="0"/>
    <xf numFmtId="0" fontId="3" fillId="0" borderId="0"/>
    <xf numFmtId="0" fontId="3" fillId="0" borderId="0"/>
    <xf numFmtId="0" fontId="9" fillId="0" borderId="0"/>
    <xf numFmtId="0" fontId="9" fillId="0" borderId="0"/>
    <xf numFmtId="0" fontId="3" fillId="0" borderId="0"/>
    <xf numFmtId="0" fontId="3" fillId="0" borderId="0"/>
    <xf numFmtId="0" fontId="3" fillId="0" borderId="0"/>
    <xf numFmtId="0" fontId="3" fillId="0" borderId="0"/>
    <xf numFmtId="0" fontId="3" fillId="0" borderId="0"/>
    <xf numFmtId="0" fontId="21" fillId="6" borderId="0" applyNumberFormat="0" applyBorder="0" applyAlignment="0" applyProtection="0"/>
    <xf numFmtId="0" fontId="21" fillId="6"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8" fillId="26" borderId="19" applyNumberFormat="0" applyFont="0" applyAlignment="0" applyProtection="0"/>
    <xf numFmtId="0" fontId="8" fillId="26" borderId="19" applyNumberFormat="0" applyFont="0" applyAlignment="0" applyProtection="0"/>
    <xf numFmtId="184" fontId="54" fillId="0" borderId="2">
      <protection locked="0"/>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9" fillId="0" borderId="0" applyFont="0" applyFill="0" applyBorder="0" applyAlignment="0" applyProtection="0"/>
    <xf numFmtId="185" fontId="36" fillId="0" borderId="25">
      <alignment horizontal="center" vertical="center" wrapText="1"/>
    </xf>
    <xf numFmtId="0" fontId="23" fillId="0" borderId="18" applyNumberFormat="0" applyFill="0" applyAlignment="0" applyProtection="0"/>
    <xf numFmtId="0" fontId="23" fillId="0" borderId="18" applyNumberFormat="0" applyFill="0" applyAlignment="0" applyProtection="0"/>
    <xf numFmtId="0" fontId="27" fillId="0" borderId="0"/>
    <xf numFmtId="0" fontId="3" fillId="0" borderId="0"/>
    <xf numFmtId="49" fontId="55" fillId="0" borderId="0" applyFont="0" applyFill="0" applyBorder="0" applyAlignment="0">
      <alignment horizontal="centerContinuous" wrapText="1"/>
    </xf>
    <xf numFmtId="0" fontId="24" fillId="0" borderId="0" applyNumberFormat="0" applyFill="0" applyBorder="0" applyAlignment="0" applyProtection="0"/>
    <xf numFmtId="0" fontId="24" fillId="0" borderId="0" applyNumberFormat="0" applyFill="0" applyBorder="0" applyAlignment="0" applyProtection="0"/>
    <xf numFmtId="165" fontId="56" fillId="0" borderId="0" applyFont="0" applyFill="0" applyBorder="0" applyAlignment="0" applyProtection="0"/>
    <xf numFmtId="3" fontId="57" fillId="0" borderId="25" applyFont="0" applyBorder="0">
      <alignment horizontal="right"/>
      <protection locked="0"/>
    </xf>
    <xf numFmtId="166" fontId="56"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37" fontId="58" fillId="0" borderId="1"/>
    <xf numFmtId="0" fontId="25" fillId="7" borderId="0" applyNumberFormat="0" applyBorder="0" applyAlignment="0" applyProtection="0"/>
    <xf numFmtId="0" fontId="25" fillId="7" borderId="0" applyNumberFormat="0" applyBorder="0" applyAlignment="0" applyProtection="0"/>
    <xf numFmtId="0" fontId="59" fillId="0" borderId="0"/>
    <xf numFmtId="0" fontId="5" fillId="0" borderId="0"/>
    <xf numFmtId="0" fontId="5" fillId="0" borderId="0"/>
    <xf numFmtId="0" fontId="5" fillId="0" borderId="0"/>
    <xf numFmtId="0" fontId="5" fillId="0" borderId="0"/>
    <xf numFmtId="0" fontId="8" fillId="0" borderId="0"/>
    <xf numFmtId="0" fontId="3" fillId="0" borderId="0"/>
    <xf numFmtId="0" fontId="3" fillId="0" borderId="0"/>
    <xf numFmtId="164" fontId="5" fillId="0" borderId="0" applyFont="0" applyFill="0" applyBorder="0" applyAlignment="0" applyProtection="0"/>
  </cellStyleXfs>
  <cellXfs count="143">
    <xf numFmtId="0" fontId="0" fillId="0" borderId="0" xfId="0"/>
    <xf numFmtId="0" fontId="1" fillId="0" borderId="0" xfId="0" applyFont="1"/>
    <xf numFmtId="0" fontId="2" fillId="2" borderId="0" xfId="0" applyFont="1" applyFill="1"/>
    <xf numFmtId="0" fontId="4" fillId="2" borderId="0" xfId="0" applyFont="1" applyFill="1"/>
    <xf numFmtId="0" fontId="2" fillId="0" borderId="0" xfId="0" applyFont="1" applyAlignment="1">
      <alignment vertical="center"/>
    </xf>
    <xf numFmtId="0" fontId="2" fillId="2" borderId="0" xfId="0" applyFont="1" applyFill="1" applyAlignment="1">
      <alignment vertical="center"/>
    </xf>
    <xf numFmtId="0" fontId="2" fillId="0" borderId="0" xfId="0" applyFont="1"/>
    <xf numFmtId="0" fontId="2" fillId="0" borderId="0" xfId="2" applyFont="1" applyAlignment="1">
      <alignment vertical="center" wrapText="1"/>
    </xf>
    <xf numFmtId="49" fontId="1" fillId="0" borderId="0" xfId="0" applyNumberFormat="1" applyFont="1"/>
    <xf numFmtId="0" fontId="60" fillId="0" borderId="0" xfId="0" applyFont="1"/>
    <xf numFmtId="0" fontId="61" fillId="0" borderId="0" xfId="0" applyFont="1"/>
    <xf numFmtId="4" fontId="2" fillId="48" borderId="6" xfId="0" applyNumberFormat="1" applyFont="1" applyFill="1" applyBorder="1" applyAlignment="1">
      <alignment horizontal="center" vertical="center" wrapText="1"/>
    </xf>
    <xf numFmtId="49" fontId="1" fillId="0" borderId="7" xfId="0" applyNumberFormat="1" applyFont="1" applyBorder="1" applyAlignment="1">
      <alignment horizontal="center" vertical="center" wrapText="1"/>
    </xf>
    <xf numFmtId="0" fontId="1" fillId="0" borderId="1" xfId="3243" applyFont="1" applyBorder="1" applyAlignment="1">
      <alignment vertical="center" wrapText="1"/>
    </xf>
    <xf numFmtId="0" fontId="1" fillId="0" borderId="1" xfId="0" applyFont="1" applyBorder="1" applyAlignment="1">
      <alignment horizontal="center" vertical="center" wrapText="1"/>
    </xf>
    <xf numFmtId="4" fontId="1" fillId="0" borderId="8" xfId="0" applyNumberFormat="1" applyFont="1" applyBorder="1" applyAlignment="1">
      <alignment horizontal="center" vertical="center"/>
    </xf>
    <xf numFmtId="49" fontId="1" fillId="0" borderId="26"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2" fillId="48" borderId="6" xfId="0" applyNumberFormat="1" applyFont="1" applyFill="1" applyBorder="1" applyAlignment="1">
      <alignment horizontal="center" vertical="center"/>
    </xf>
    <xf numFmtId="49" fontId="1" fillId="48" borderId="4" xfId="0" applyNumberFormat="1" applyFont="1" applyFill="1" applyBorder="1" applyAlignment="1">
      <alignment horizontal="center" vertical="center" wrapText="1"/>
    </xf>
    <xf numFmtId="0" fontId="1" fillId="0" borderId="9" xfId="0" applyFont="1" applyBorder="1" applyAlignment="1">
      <alignment horizontal="left" vertical="center" wrapText="1"/>
    </xf>
    <xf numFmtId="4" fontId="2" fillId="0" borderId="27" xfId="0" applyNumberFormat="1" applyFont="1" applyBorder="1" applyAlignment="1">
      <alignment horizontal="center" vertical="center"/>
    </xf>
    <xf numFmtId="49" fontId="1" fillId="0" borderId="4" xfId="3244" applyNumberFormat="1" applyFont="1" applyBorder="1" applyAlignment="1">
      <alignment horizontal="right" wrapText="1"/>
    </xf>
    <xf numFmtId="0" fontId="2" fillId="0" borderId="5" xfId="0" applyFont="1" applyBorder="1" applyAlignment="1">
      <alignment horizontal="center" vertical="top" wrapText="1"/>
    </xf>
    <xf numFmtId="0" fontId="2" fillId="0" borderId="5" xfId="0" applyFont="1" applyBorder="1" applyAlignment="1">
      <alignment horizontal="center" vertical="center" wrapText="1"/>
    </xf>
    <xf numFmtId="3" fontId="2" fillId="0" borderId="5" xfId="0" applyNumberFormat="1" applyFont="1" applyBorder="1" applyAlignment="1">
      <alignment horizontal="right" vertical="center" wrapText="1"/>
    </xf>
    <xf numFmtId="4" fontId="2" fillId="0" borderId="5" xfId="3244" applyNumberFormat="1" applyFont="1" applyBorder="1" applyAlignment="1">
      <alignment horizontal="right" vertical="center"/>
    </xf>
    <xf numFmtId="4" fontId="2" fillId="0" borderId="6" xfId="3244" applyNumberFormat="1" applyFont="1" applyBorder="1" applyAlignment="1">
      <alignment horizontal="center" vertical="center"/>
    </xf>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6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1" xfId="1" applyFont="1" applyFill="1" applyBorder="1" applyAlignment="1">
      <alignment horizontal="left" vertical="center"/>
    </xf>
    <xf numFmtId="0" fontId="1" fillId="0" borderId="1" xfId="3243" applyFont="1" applyFill="1" applyBorder="1" applyAlignment="1">
      <alignment vertical="center" wrapText="1"/>
    </xf>
    <xf numFmtId="0" fontId="1" fillId="0" borderId="1" xfId="3243" applyFont="1" applyFill="1" applyBorder="1" applyAlignment="1">
      <alignment vertical="center"/>
    </xf>
    <xf numFmtId="0" fontId="1" fillId="0" borderId="1" xfId="1" applyFont="1" applyFill="1" applyBorder="1" applyAlignment="1">
      <alignment vertical="center"/>
    </xf>
    <xf numFmtId="0" fontId="1" fillId="0" borderId="1" xfId="1" applyFont="1" applyFill="1" applyBorder="1" applyAlignment="1">
      <alignment horizontal="justify" vertical="center"/>
    </xf>
    <xf numFmtId="0" fontId="1" fillId="0" borderId="1" xfId="0" applyFont="1" applyFill="1" applyBorder="1" applyAlignment="1">
      <alignment vertical="center"/>
    </xf>
    <xf numFmtId="0" fontId="1" fillId="0" borderId="1" xfId="1"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86" fontId="1" fillId="0" borderId="1" xfId="0" applyNumberFormat="1" applyFont="1" applyFill="1" applyBorder="1" applyAlignment="1">
      <alignment horizontal="center" vertical="center" wrapText="1"/>
    </xf>
    <xf numFmtId="4" fontId="1" fillId="0" borderId="27" xfId="0" applyNumberFormat="1" applyFont="1" applyBorder="1" applyAlignment="1">
      <alignment horizontal="center" vertical="center"/>
    </xf>
    <xf numFmtId="0" fontId="1" fillId="0" borderId="9" xfId="0" applyFont="1" applyFill="1" applyBorder="1" applyAlignment="1">
      <alignment horizontal="center" vertical="center" wrapText="1"/>
    </xf>
    <xf numFmtId="0" fontId="62" fillId="0" borderId="0" xfId="0" applyFont="1" applyFill="1" applyBorder="1" applyAlignment="1">
      <alignment vertical="center"/>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0" fontId="1" fillId="0" borderId="0" xfId="0" applyFont="1" applyFill="1"/>
    <xf numFmtId="49" fontId="1" fillId="0" borderId="26" xfId="3187" applyNumberFormat="1" applyFont="1" applyBorder="1" applyAlignment="1">
      <alignment horizontal="center" vertical="center"/>
    </xf>
    <xf numFmtId="49" fontId="1" fillId="0" borderId="4" xfId="0" applyNumberFormat="1" applyFont="1" applyBorder="1" applyAlignment="1">
      <alignment horizontal="center" vertical="center" wrapText="1"/>
    </xf>
    <xf numFmtId="4" fontId="2" fillId="0" borderId="6" xfId="0" applyNumberFormat="1" applyFont="1" applyBorder="1" applyAlignment="1">
      <alignment horizontal="center" vertical="center"/>
    </xf>
    <xf numFmtId="0" fontId="2" fillId="0" borderId="0" xfId="0" applyFont="1" applyFill="1" applyAlignment="1">
      <alignment vertical="center"/>
    </xf>
    <xf numFmtId="0" fontId="2" fillId="0" borderId="0" xfId="0" applyFont="1" applyFill="1"/>
    <xf numFmtId="0" fontId="4" fillId="0" borderId="0" xfId="0" applyFont="1" applyFill="1"/>
    <xf numFmtId="49" fontId="2" fillId="47" borderId="35" xfId="0" applyNumberFormat="1" applyFont="1" applyFill="1" applyBorder="1" applyAlignment="1">
      <alignment horizontal="center" vertical="center"/>
    </xf>
    <xf numFmtId="0" fontId="2" fillId="47" borderId="37" xfId="0" applyFont="1" applyFill="1" applyBorder="1" applyAlignment="1">
      <alignment horizontal="center" vertical="center"/>
    </xf>
    <xf numFmtId="0" fontId="2" fillId="47" borderId="37"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2" fillId="53" borderId="0" xfId="0" applyFont="1" applyFill="1"/>
    <xf numFmtId="49" fontId="1" fillId="0" borderId="36" xfId="3187" applyNumberFormat="1" applyFont="1" applyBorder="1" applyAlignment="1">
      <alignment horizontal="center" vertical="center"/>
    </xf>
    <xf numFmtId="0" fontId="1" fillId="0" borderId="30" xfId="3187" applyFont="1" applyBorder="1" applyAlignment="1">
      <alignment horizontal="left" vertical="center" wrapText="1"/>
    </xf>
    <xf numFmtId="0" fontId="1" fillId="0" borderId="30" xfId="3187" applyFont="1" applyBorder="1" applyAlignment="1">
      <alignment horizontal="center" vertical="center" wrapText="1"/>
    </xf>
    <xf numFmtId="0" fontId="63" fillId="0" borderId="1" xfId="0" applyFont="1" applyFill="1" applyBorder="1" applyAlignment="1">
      <alignment vertical="center" wrapText="1"/>
    </xf>
    <xf numFmtId="0" fontId="63" fillId="0" borderId="1" xfId="0" applyFont="1" applyFill="1" applyBorder="1" applyAlignment="1">
      <alignment horizontal="center" vertical="center" wrapText="1"/>
    </xf>
    <xf numFmtId="49" fontId="63" fillId="0" borderId="1" xfId="0" applyNumberFormat="1" applyFont="1" applyFill="1" applyBorder="1" applyAlignment="1">
      <alignment vertical="center" wrapText="1"/>
    </xf>
    <xf numFmtId="0" fontId="1" fillId="0" borderId="9" xfId="0" applyFont="1" applyFill="1" applyBorder="1" applyAlignment="1">
      <alignment wrapText="1"/>
    </xf>
    <xf numFmtId="0" fontId="1" fillId="0" borderId="0" xfId="0" applyFont="1" applyAlignment="1">
      <alignment horizontal="left" vertical="top" wrapText="1"/>
    </xf>
    <xf numFmtId="0" fontId="1" fillId="0" borderId="0" xfId="3245" applyFont="1" applyAlignment="1">
      <alignment horizontal="center" vertical="center" wrapText="1"/>
    </xf>
    <xf numFmtId="4" fontId="1" fillId="0" borderId="1" xfId="3187" applyNumberFormat="1" applyFont="1" applyFill="1" applyBorder="1" applyAlignment="1">
      <alignment horizontal="center" vertical="center"/>
    </xf>
    <xf numFmtId="0" fontId="2" fillId="47" borderId="38" xfId="0" applyFont="1" applyFill="1" applyBorder="1" applyAlignment="1">
      <alignment horizontal="center" vertical="center" wrapText="1"/>
    </xf>
    <xf numFmtId="4" fontId="1" fillId="0" borderId="31" xfId="3187" applyNumberFormat="1" applyFont="1" applyBorder="1" applyAlignment="1">
      <alignment horizontal="center" vertical="center"/>
    </xf>
    <xf numFmtId="49" fontId="1" fillId="0" borderId="7" xfId="3187" applyNumberFormat="1" applyFont="1" applyFill="1" applyBorder="1" applyAlignment="1">
      <alignment horizontal="center" vertical="center"/>
    </xf>
    <xf numFmtId="4" fontId="1" fillId="0" borderId="8" xfId="3187" applyNumberFormat="1" applyFont="1" applyFill="1" applyBorder="1" applyAlignment="1">
      <alignment horizontal="center" vertical="center"/>
    </xf>
    <xf numFmtId="4" fontId="2" fillId="48" borderId="34" xfId="3187" applyNumberFormat="1" applyFont="1" applyFill="1" applyBorder="1" applyAlignment="1">
      <alignment horizontal="center" vertical="center"/>
    </xf>
    <xf numFmtId="4" fontId="1" fillId="0" borderId="8" xfId="0" applyNumberFormat="1" applyFont="1" applyFill="1" applyBorder="1" applyAlignment="1">
      <alignment horizontal="center" vertical="center"/>
    </xf>
    <xf numFmtId="49" fontId="60" fillId="50" borderId="1" xfId="0" applyNumberFormat="1" applyFont="1" applyFill="1" applyBorder="1" applyAlignment="1">
      <alignment horizontal="left" vertical="center" wrapText="1"/>
    </xf>
    <xf numFmtId="49" fontId="60" fillId="54" borderId="1" xfId="0" applyNumberFormat="1" applyFont="1" applyFill="1" applyBorder="1" applyAlignment="1">
      <alignment horizontal="left" vertical="center" wrapText="1"/>
    </xf>
    <xf numFmtId="4" fontId="60" fillId="52" borderId="1" xfId="0" applyNumberFormat="1" applyFont="1" applyFill="1" applyBorder="1" applyAlignment="1">
      <alignment horizontal="left" vertical="center" wrapText="1"/>
    </xf>
    <xf numFmtId="49" fontId="60" fillId="55" borderId="1" xfId="0" applyNumberFormat="1" applyFont="1" applyFill="1" applyBorder="1" applyAlignment="1">
      <alignment horizontal="left" vertical="center" wrapText="1"/>
    </xf>
    <xf numFmtId="4" fontId="2" fillId="48" borderId="34" xfId="0" applyNumberFormat="1" applyFont="1" applyFill="1" applyBorder="1" applyAlignment="1">
      <alignment horizontal="center" vertical="center" wrapText="1"/>
    </xf>
    <xf numFmtId="4" fontId="1" fillId="49" borderId="9" xfId="3187" applyNumberFormat="1" applyFont="1" applyFill="1" applyBorder="1" applyAlignment="1">
      <alignment horizontal="center" vertical="center"/>
    </xf>
    <xf numFmtId="4" fontId="1" fillId="49" borderId="30" xfId="3187" applyNumberFormat="1" applyFont="1" applyFill="1" applyBorder="1" applyAlignment="1">
      <alignment horizontal="center" vertical="center"/>
    </xf>
    <xf numFmtId="4" fontId="1" fillId="49" borderId="1" xfId="3187" applyNumberFormat="1" applyFont="1" applyFill="1" applyBorder="1" applyAlignment="1">
      <alignment horizontal="center" vertical="center"/>
    </xf>
    <xf numFmtId="186" fontId="1" fillId="49" borderId="1" xfId="0" applyNumberFormat="1" applyFont="1" applyFill="1" applyBorder="1" applyAlignment="1">
      <alignment horizontal="center" vertical="center" wrapText="1"/>
    </xf>
    <xf numFmtId="186" fontId="1" fillId="49" borderId="9" xfId="0" applyNumberFormat="1" applyFont="1" applyFill="1" applyBorder="1" applyAlignment="1">
      <alignment horizontal="center" vertical="center" wrapText="1"/>
    </xf>
    <xf numFmtId="0" fontId="1" fillId="0" borderId="1" xfId="0" applyFont="1" applyFill="1" applyBorder="1" applyAlignment="1">
      <alignment horizontal="left" vertical="center"/>
    </xf>
    <xf numFmtId="0" fontId="62" fillId="0" borderId="1" xfId="0" applyFont="1" applyFill="1" applyBorder="1"/>
    <xf numFmtId="0" fontId="1" fillId="0" borderId="1" xfId="0" applyFont="1" applyFill="1" applyBorder="1" applyAlignment="1">
      <alignment horizontal="justify" vertical="center"/>
    </xf>
    <xf numFmtId="0" fontId="1" fillId="0" borderId="9" xfId="0" applyFont="1" applyFill="1" applyBorder="1" applyAlignment="1">
      <alignment vertical="center" wrapText="1"/>
    </xf>
    <xf numFmtId="0" fontId="1" fillId="0" borderId="9" xfId="0" applyFont="1" applyFill="1" applyBorder="1" applyAlignment="1">
      <alignment horizontal="center" vertical="center"/>
    </xf>
    <xf numFmtId="4" fontId="1" fillId="0" borderId="27" xfId="0" applyNumberFormat="1" applyFont="1" applyFill="1" applyBorder="1" applyAlignment="1">
      <alignment horizontal="center" vertical="center"/>
    </xf>
    <xf numFmtId="0" fontId="1" fillId="0" borderId="1" xfId="0" applyFont="1" applyFill="1" applyBorder="1" applyAlignment="1">
      <alignment vertical="top" wrapText="1"/>
    </xf>
    <xf numFmtId="0" fontId="1" fillId="0" borderId="9" xfId="0" applyFont="1" applyFill="1" applyBorder="1" applyAlignment="1">
      <alignment vertical="top" wrapText="1"/>
    </xf>
    <xf numFmtId="4" fontId="1" fillId="49" borderId="9" xfId="3187" applyNumberFormat="1" applyFont="1" applyFill="1" applyBorder="1" applyAlignment="1">
      <alignment horizontal="center" vertical="center" wrapText="1"/>
    </xf>
    <xf numFmtId="2" fontId="1" fillId="54" borderId="28" xfId="3187" applyNumberFormat="1" applyFont="1" applyFill="1" applyBorder="1" applyAlignment="1">
      <alignment horizontal="center" vertical="center" wrapText="1"/>
    </xf>
    <xf numFmtId="0" fontId="63" fillId="55" borderId="1" xfId="0" applyFont="1" applyFill="1" applyBorder="1" applyAlignment="1">
      <alignment horizontal="center" vertical="center" wrapText="1"/>
    </xf>
    <xf numFmtId="0" fontId="1" fillId="52" borderId="1" xfId="0" applyFont="1" applyFill="1" applyBorder="1" applyAlignment="1">
      <alignment horizontal="center" vertical="center" wrapText="1"/>
    </xf>
    <xf numFmtId="0" fontId="1" fillId="0" borderId="0" xfId="3245" applyFont="1" applyAlignment="1">
      <alignment horizontal="center" vertical="center" wrapText="1"/>
    </xf>
    <xf numFmtId="49" fontId="2" fillId="48" borderId="4" xfId="0" applyNumberFormat="1" applyFont="1" applyFill="1" applyBorder="1" applyAlignment="1">
      <alignment horizontal="center" vertical="center"/>
    </xf>
    <xf numFmtId="49" fontId="2" fillId="48" borderId="5" xfId="0" applyNumberFormat="1" applyFont="1" applyFill="1" applyBorder="1" applyAlignment="1">
      <alignment horizontal="center" vertical="center"/>
    </xf>
    <xf numFmtId="49" fontId="2" fillId="48" borderId="32" xfId="0" applyNumberFormat="1" applyFont="1" applyFill="1" applyBorder="1" applyAlignment="1">
      <alignment horizontal="center" vertical="center"/>
    </xf>
    <xf numFmtId="49" fontId="2" fillId="48" borderId="33" xfId="0" applyNumberFormat="1" applyFont="1" applyFill="1" applyBorder="1" applyAlignment="1">
      <alignment horizontal="center" vertical="center"/>
    </xf>
    <xf numFmtId="0" fontId="60" fillId="0" borderId="16" xfId="0" applyFont="1" applyFill="1" applyBorder="1" applyAlignment="1">
      <alignment horizontal="left" vertical="center" wrapText="1"/>
    </xf>
    <xf numFmtId="0" fontId="60" fillId="0" borderId="0" xfId="0" applyFont="1" applyFill="1" applyAlignment="1">
      <alignment horizontal="left" vertical="center" wrapText="1"/>
    </xf>
    <xf numFmtId="49" fontId="2" fillId="48" borderId="32" xfId="3187" applyNumberFormat="1" applyFont="1" applyFill="1" applyBorder="1" applyAlignment="1">
      <alignment horizontal="center" vertical="center" wrapText="1"/>
    </xf>
    <xf numFmtId="49" fontId="2" fillId="48" borderId="33" xfId="3187" applyNumberFormat="1" applyFont="1" applyFill="1" applyBorder="1" applyAlignment="1">
      <alignment horizontal="center" vertical="center" wrapText="1"/>
    </xf>
    <xf numFmtId="49" fontId="2" fillId="48" borderId="4" xfId="0" applyNumberFormat="1" applyFont="1" applyFill="1" applyBorder="1" applyAlignment="1">
      <alignment horizontal="center" vertical="center" wrapText="1"/>
    </xf>
    <xf numFmtId="49" fontId="2" fillId="48" borderId="5" xfId="0" applyNumberFormat="1" applyFont="1" applyFill="1" applyBorder="1" applyAlignment="1">
      <alignment horizontal="center" vertical="center" wrapText="1"/>
    </xf>
    <xf numFmtId="49" fontId="1" fillId="0" borderId="0" xfId="0" applyNumberFormat="1" applyFont="1" applyFill="1" applyAlignment="1">
      <alignment horizontal="center" vertical="center" wrapText="1"/>
    </xf>
    <xf numFmtId="4" fontId="1" fillId="49" borderId="1" xfId="3187" applyNumberFormat="1" applyFont="1" applyFill="1" applyBorder="1" applyAlignment="1">
      <alignment horizontal="center" vertical="center"/>
    </xf>
    <xf numFmtId="4" fontId="1" fillId="49" borderId="30" xfId="3187" applyNumberFormat="1" applyFont="1" applyFill="1" applyBorder="1" applyAlignment="1">
      <alignment horizontal="center" vertical="center"/>
    </xf>
    <xf numFmtId="4" fontId="1" fillId="49" borderId="25" xfId="3187" applyNumberFormat="1" applyFont="1" applyFill="1" applyBorder="1" applyAlignment="1">
      <alignment horizontal="center" vertical="center"/>
    </xf>
    <xf numFmtId="4" fontId="1" fillId="49" borderId="33" xfId="3187" applyNumberFormat="1" applyFont="1" applyFill="1" applyBorder="1" applyAlignment="1">
      <alignment horizontal="center" vertical="center"/>
    </xf>
    <xf numFmtId="49" fontId="1" fillId="0" borderId="29" xfId="3187" applyNumberFormat="1" applyFont="1" applyFill="1" applyBorder="1" applyAlignment="1">
      <alignment horizontal="center" vertical="center"/>
    </xf>
    <xf numFmtId="49" fontId="1" fillId="0" borderId="36" xfId="3187" applyNumberFormat="1" applyFont="1" applyFill="1" applyBorder="1" applyAlignment="1">
      <alignment horizontal="center" vertical="center"/>
    </xf>
    <xf numFmtId="49" fontId="1" fillId="0" borderId="32" xfId="3187" applyNumberFormat="1" applyFont="1" applyFill="1" applyBorder="1" applyAlignment="1">
      <alignment horizontal="center" vertical="center"/>
    </xf>
    <xf numFmtId="0" fontId="60" fillId="0" borderId="0" xfId="0" applyFont="1" applyFill="1" applyBorder="1" applyAlignment="1">
      <alignment horizontal="left" vertical="center" wrapText="1"/>
    </xf>
    <xf numFmtId="0" fontId="1" fillId="51" borderId="0" xfId="0" applyFont="1" applyFill="1" applyAlignment="1">
      <alignment horizontal="left" vertical="top" wrapText="1"/>
    </xf>
    <xf numFmtId="0" fontId="1" fillId="0" borderId="0" xfId="0" applyFont="1" applyAlignment="1">
      <alignment horizontal="left" vertical="top" wrapText="1"/>
    </xf>
    <xf numFmtId="4" fontId="1" fillId="51" borderId="0" xfId="0" applyNumberFormat="1" applyFont="1" applyFill="1" applyAlignment="1">
      <alignment horizontal="left" vertical="top" wrapText="1"/>
    </xf>
    <xf numFmtId="4" fontId="1" fillId="0" borderId="0" xfId="0" applyNumberFormat="1" applyFont="1" applyAlignment="1">
      <alignment horizontal="left" vertical="top" wrapText="1"/>
    </xf>
    <xf numFmtId="0" fontId="2" fillId="48" borderId="5" xfId="0" applyFont="1" applyFill="1" applyBorder="1" applyAlignment="1">
      <alignment horizontal="left" vertical="center" wrapText="1"/>
    </xf>
    <xf numFmtId="0" fontId="2" fillId="0" borderId="5" xfId="0" applyFont="1" applyBorder="1" applyAlignment="1">
      <alignment horizontal="left" vertical="center" wrapText="1"/>
    </xf>
  </cellXfs>
  <cellStyles count="3248">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6 2" xfId="3246" xr:uid="{B64CF2AE-781B-47A0-B491-4DC2D81D6B4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20 2" xfId="3245" xr:uid="{A2706F9C-599A-4898-BD9E-8A325F58991F}"/>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 3" xfId="3247" xr:uid="{00000000-0005-0000-0000-0000DD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202"/>
  <sheetViews>
    <sheetView tabSelected="1" topLeftCell="A100" zoomScale="90" zoomScaleNormal="90" zoomScaleSheetLayoutView="70" workbookViewId="0">
      <selection activeCell="N108" sqref="N108"/>
    </sheetView>
  </sheetViews>
  <sheetFormatPr defaultRowHeight="15.75"/>
  <cols>
    <col min="1" max="1" width="8.7109375" style="8" customWidth="1"/>
    <col min="2" max="2" width="87.42578125" style="1" customWidth="1"/>
    <col min="3" max="3" width="11.28515625" style="1" customWidth="1"/>
    <col min="4" max="4" width="16.85546875" style="1" bestFit="1" customWidth="1"/>
    <col min="5" max="5" width="20.140625" style="47" customWidth="1"/>
    <col min="6" max="6" width="18.42578125" style="48" customWidth="1"/>
    <col min="7" max="224" width="9.140625" style="1"/>
    <col min="225" max="225" width="8.7109375" style="1" customWidth="1"/>
    <col min="226" max="226" width="78.7109375" style="1" customWidth="1"/>
    <col min="227" max="227" width="13.5703125" style="1" customWidth="1"/>
    <col min="228" max="228" width="14" style="1" customWidth="1"/>
    <col min="229" max="229" width="17.28515625" style="1" customWidth="1"/>
    <col min="230" max="230" width="25.85546875" style="1" customWidth="1"/>
    <col min="231" max="231" width="20.42578125" style="1" customWidth="1"/>
    <col min="232" max="232" width="10.85546875" style="1" bestFit="1" customWidth="1"/>
    <col min="233" max="233" width="12.42578125" style="1" customWidth="1"/>
    <col min="234" max="234" width="26" style="1" customWidth="1"/>
    <col min="235" max="480" width="9.140625" style="1"/>
    <col min="481" max="481" width="8.7109375" style="1" customWidth="1"/>
    <col min="482" max="482" width="78.7109375" style="1" customWidth="1"/>
    <col min="483" max="483" width="13.5703125" style="1" customWidth="1"/>
    <col min="484" max="484" width="14" style="1" customWidth="1"/>
    <col min="485" max="485" width="17.28515625" style="1" customWidth="1"/>
    <col min="486" max="486" width="25.85546875" style="1" customWidth="1"/>
    <col min="487" max="487" width="20.42578125" style="1" customWidth="1"/>
    <col min="488" max="488" width="10.85546875" style="1" bestFit="1" customWidth="1"/>
    <col min="489" max="489" width="12.42578125" style="1" customWidth="1"/>
    <col min="490" max="490" width="26" style="1" customWidth="1"/>
    <col min="491" max="736" width="9.140625" style="1"/>
    <col min="737" max="737" width="8.7109375" style="1" customWidth="1"/>
    <col min="738" max="738" width="78.7109375" style="1" customWidth="1"/>
    <col min="739" max="739" width="13.5703125" style="1" customWidth="1"/>
    <col min="740" max="740" width="14" style="1" customWidth="1"/>
    <col min="741" max="741" width="17.28515625" style="1" customWidth="1"/>
    <col min="742" max="742" width="25.85546875" style="1" customWidth="1"/>
    <col min="743" max="743" width="20.42578125" style="1" customWidth="1"/>
    <col min="744" max="744" width="10.85546875" style="1" bestFit="1" customWidth="1"/>
    <col min="745" max="745" width="12.42578125" style="1" customWidth="1"/>
    <col min="746" max="746" width="26" style="1" customWidth="1"/>
    <col min="747" max="992" width="9.140625" style="1"/>
    <col min="993" max="993" width="8.7109375" style="1" customWidth="1"/>
    <col min="994" max="994" width="78.7109375" style="1" customWidth="1"/>
    <col min="995" max="995" width="13.5703125" style="1" customWidth="1"/>
    <col min="996" max="996" width="14" style="1" customWidth="1"/>
    <col min="997" max="997" width="17.28515625" style="1" customWidth="1"/>
    <col min="998" max="998" width="25.85546875" style="1" customWidth="1"/>
    <col min="999" max="999" width="20.42578125" style="1" customWidth="1"/>
    <col min="1000" max="1000" width="10.85546875" style="1" bestFit="1" customWidth="1"/>
    <col min="1001" max="1001" width="12.42578125" style="1" customWidth="1"/>
    <col min="1002" max="1002" width="26" style="1" customWidth="1"/>
    <col min="1003" max="1248" width="9.140625" style="1"/>
    <col min="1249" max="1249" width="8.7109375" style="1" customWidth="1"/>
    <col min="1250" max="1250" width="78.7109375" style="1" customWidth="1"/>
    <col min="1251" max="1251" width="13.5703125" style="1" customWidth="1"/>
    <col min="1252" max="1252" width="14" style="1" customWidth="1"/>
    <col min="1253" max="1253" width="17.28515625" style="1" customWidth="1"/>
    <col min="1254" max="1254" width="25.85546875" style="1" customWidth="1"/>
    <col min="1255" max="1255" width="20.42578125" style="1" customWidth="1"/>
    <col min="1256" max="1256" width="10.85546875" style="1" bestFit="1" customWidth="1"/>
    <col min="1257" max="1257" width="12.42578125" style="1" customWidth="1"/>
    <col min="1258" max="1258" width="26" style="1" customWidth="1"/>
    <col min="1259" max="1504" width="9.140625" style="1"/>
    <col min="1505" max="1505" width="8.7109375" style="1" customWidth="1"/>
    <col min="1506" max="1506" width="78.7109375" style="1" customWidth="1"/>
    <col min="1507" max="1507" width="13.5703125" style="1" customWidth="1"/>
    <col min="1508" max="1508" width="14" style="1" customWidth="1"/>
    <col min="1509" max="1509" width="17.28515625" style="1" customWidth="1"/>
    <col min="1510" max="1510" width="25.85546875" style="1" customWidth="1"/>
    <col min="1511" max="1511" width="20.42578125" style="1" customWidth="1"/>
    <col min="1512" max="1512" width="10.85546875" style="1" bestFit="1" customWidth="1"/>
    <col min="1513" max="1513" width="12.42578125" style="1" customWidth="1"/>
    <col min="1514" max="1514" width="26" style="1" customWidth="1"/>
    <col min="1515" max="1760" width="9.140625" style="1"/>
    <col min="1761" max="1761" width="8.7109375" style="1" customWidth="1"/>
    <col min="1762" max="1762" width="78.7109375" style="1" customWidth="1"/>
    <col min="1763" max="1763" width="13.5703125" style="1" customWidth="1"/>
    <col min="1764" max="1764" width="14" style="1" customWidth="1"/>
    <col min="1765" max="1765" width="17.28515625" style="1" customWidth="1"/>
    <col min="1766" max="1766" width="25.85546875" style="1" customWidth="1"/>
    <col min="1767" max="1767" width="20.42578125" style="1" customWidth="1"/>
    <col min="1768" max="1768" width="10.85546875" style="1" bestFit="1" customWidth="1"/>
    <col min="1769" max="1769" width="12.42578125" style="1" customWidth="1"/>
    <col min="1770" max="1770" width="26" style="1" customWidth="1"/>
    <col min="1771" max="2016" width="9.140625" style="1"/>
    <col min="2017" max="2017" width="8.7109375" style="1" customWidth="1"/>
    <col min="2018" max="2018" width="78.7109375" style="1" customWidth="1"/>
    <col min="2019" max="2019" width="13.5703125" style="1" customWidth="1"/>
    <col min="2020" max="2020" width="14" style="1" customWidth="1"/>
    <col min="2021" max="2021" width="17.28515625" style="1" customWidth="1"/>
    <col min="2022" max="2022" width="25.85546875" style="1" customWidth="1"/>
    <col min="2023" max="2023" width="20.42578125" style="1" customWidth="1"/>
    <col min="2024" max="2024" width="10.85546875" style="1" bestFit="1" customWidth="1"/>
    <col min="2025" max="2025" width="12.42578125" style="1" customWidth="1"/>
    <col min="2026" max="2026" width="26" style="1" customWidth="1"/>
    <col min="2027" max="2272" width="9.140625" style="1"/>
    <col min="2273" max="2273" width="8.7109375" style="1" customWidth="1"/>
    <col min="2274" max="2274" width="78.7109375" style="1" customWidth="1"/>
    <col min="2275" max="2275" width="13.5703125" style="1" customWidth="1"/>
    <col min="2276" max="2276" width="14" style="1" customWidth="1"/>
    <col min="2277" max="2277" width="17.28515625" style="1" customWidth="1"/>
    <col min="2278" max="2278" width="25.85546875" style="1" customWidth="1"/>
    <col min="2279" max="2279" width="20.42578125" style="1" customWidth="1"/>
    <col min="2280" max="2280" width="10.85546875" style="1" bestFit="1" customWidth="1"/>
    <col min="2281" max="2281" width="12.42578125" style="1" customWidth="1"/>
    <col min="2282" max="2282" width="26" style="1" customWidth="1"/>
    <col min="2283" max="2528" width="9.140625" style="1"/>
    <col min="2529" max="2529" width="8.7109375" style="1" customWidth="1"/>
    <col min="2530" max="2530" width="78.7109375" style="1" customWidth="1"/>
    <col min="2531" max="2531" width="13.5703125" style="1" customWidth="1"/>
    <col min="2532" max="2532" width="14" style="1" customWidth="1"/>
    <col min="2533" max="2533" width="17.28515625" style="1" customWidth="1"/>
    <col min="2534" max="2534" width="25.85546875" style="1" customWidth="1"/>
    <col min="2535" max="2535" width="20.42578125" style="1" customWidth="1"/>
    <col min="2536" max="2536" width="10.85546875" style="1" bestFit="1" customWidth="1"/>
    <col min="2537" max="2537" width="12.42578125" style="1" customWidth="1"/>
    <col min="2538" max="2538" width="26" style="1" customWidth="1"/>
    <col min="2539" max="2784" width="9.140625" style="1"/>
    <col min="2785" max="2785" width="8.7109375" style="1" customWidth="1"/>
    <col min="2786" max="2786" width="78.7109375" style="1" customWidth="1"/>
    <col min="2787" max="2787" width="13.5703125" style="1" customWidth="1"/>
    <col min="2788" max="2788" width="14" style="1" customWidth="1"/>
    <col min="2789" max="2789" width="17.28515625" style="1" customWidth="1"/>
    <col min="2790" max="2790" width="25.85546875" style="1" customWidth="1"/>
    <col min="2791" max="2791" width="20.42578125" style="1" customWidth="1"/>
    <col min="2792" max="2792" width="10.85546875" style="1" bestFit="1" customWidth="1"/>
    <col min="2793" max="2793" width="12.42578125" style="1" customWidth="1"/>
    <col min="2794" max="2794" width="26" style="1" customWidth="1"/>
    <col min="2795" max="3040" width="9.140625" style="1"/>
    <col min="3041" max="3041" width="8.7109375" style="1" customWidth="1"/>
    <col min="3042" max="3042" width="78.7109375" style="1" customWidth="1"/>
    <col min="3043" max="3043" width="13.5703125" style="1" customWidth="1"/>
    <col min="3044" max="3044" width="14" style="1" customWidth="1"/>
    <col min="3045" max="3045" width="17.28515625" style="1" customWidth="1"/>
    <col min="3046" max="3046" width="25.85546875" style="1" customWidth="1"/>
    <col min="3047" max="3047" width="20.42578125" style="1" customWidth="1"/>
    <col min="3048" max="3048" width="10.85546875" style="1" bestFit="1" customWidth="1"/>
    <col min="3049" max="3049" width="12.42578125" style="1" customWidth="1"/>
    <col min="3050" max="3050" width="26" style="1" customWidth="1"/>
    <col min="3051" max="3296" width="9.140625" style="1"/>
    <col min="3297" max="3297" width="8.7109375" style="1" customWidth="1"/>
    <col min="3298" max="3298" width="78.7109375" style="1" customWidth="1"/>
    <col min="3299" max="3299" width="13.5703125" style="1" customWidth="1"/>
    <col min="3300" max="3300" width="14" style="1" customWidth="1"/>
    <col min="3301" max="3301" width="17.28515625" style="1" customWidth="1"/>
    <col min="3302" max="3302" width="25.85546875" style="1" customWidth="1"/>
    <col min="3303" max="3303" width="20.42578125" style="1" customWidth="1"/>
    <col min="3304" max="3304" width="10.85546875" style="1" bestFit="1" customWidth="1"/>
    <col min="3305" max="3305" width="12.42578125" style="1" customWidth="1"/>
    <col min="3306" max="3306" width="26" style="1" customWidth="1"/>
    <col min="3307" max="3552" width="9.140625" style="1"/>
    <col min="3553" max="3553" width="8.7109375" style="1" customWidth="1"/>
    <col min="3554" max="3554" width="78.7109375" style="1" customWidth="1"/>
    <col min="3555" max="3555" width="13.5703125" style="1" customWidth="1"/>
    <col min="3556" max="3556" width="14" style="1" customWidth="1"/>
    <col min="3557" max="3557" width="17.28515625" style="1" customWidth="1"/>
    <col min="3558" max="3558" width="25.85546875" style="1" customWidth="1"/>
    <col min="3559" max="3559" width="20.42578125" style="1" customWidth="1"/>
    <col min="3560" max="3560" width="10.85546875" style="1" bestFit="1" customWidth="1"/>
    <col min="3561" max="3561" width="12.42578125" style="1" customWidth="1"/>
    <col min="3562" max="3562" width="26" style="1" customWidth="1"/>
    <col min="3563" max="3808" width="9.140625" style="1"/>
    <col min="3809" max="3809" width="8.7109375" style="1" customWidth="1"/>
    <col min="3810" max="3810" width="78.7109375" style="1" customWidth="1"/>
    <col min="3811" max="3811" width="13.5703125" style="1" customWidth="1"/>
    <col min="3812" max="3812" width="14" style="1" customWidth="1"/>
    <col min="3813" max="3813" width="17.28515625" style="1" customWidth="1"/>
    <col min="3814" max="3814" width="25.85546875" style="1" customWidth="1"/>
    <col min="3815" max="3815" width="20.42578125" style="1" customWidth="1"/>
    <col min="3816" max="3816" width="10.85546875" style="1" bestFit="1" customWidth="1"/>
    <col min="3817" max="3817" width="12.42578125" style="1" customWidth="1"/>
    <col min="3818" max="3818" width="26" style="1" customWidth="1"/>
    <col min="3819" max="4064" width="9.140625" style="1"/>
    <col min="4065" max="4065" width="8.7109375" style="1" customWidth="1"/>
    <col min="4066" max="4066" width="78.7109375" style="1" customWidth="1"/>
    <col min="4067" max="4067" width="13.5703125" style="1" customWidth="1"/>
    <col min="4068" max="4068" width="14" style="1" customWidth="1"/>
    <col min="4069" max="4069" width="17.28515625" style="1" customWidth="1"/>
    <col min="4070" max="4070" width="25.85546875" style="1" customWidth="1"/>
    <col min="4071" max="4071" width="20.42578125" style="1" customWidth="1"/>
    <col min="4072" max="4072" width="10.85546875" style="1" bestFit="1" customWidth="1"/>
    <col min="4073" max="4073" width="12.42578125" style="1" customWidth="1"/>
    <col min="4074" max="4074" width="26" style="1" customWidth="1"/>
    <col min="4075" max="4320" width="9.140625" style="1"/>
    <col min="4321" max="4321" width="8.7109375" style="1" customWidth="1"/>
    <col min="4322" max="4322" width="78.7109375" style="1" customWidth="1"/>
    <col min="4323" max="4323" width="13.5703125" style="1" customWidth="1"/>
    <col min="4324" max="4324" width="14" style="1" customWidth="1"/>
    <col min="4325" max="4325" width="17.28515625" style="1" customWidth="1"/>
    <col min="4326" max="4326" width="25.85546875" style="1" customWidth="1"/>
    <col min="4327" max="4327" width="20.42578125" style="1" customWidth="1"/>
    <col min="4328" max="4328" width="10.85546875" style="1" bestFit="1" customWidth="1"/>
    <col min="4329" max="4329" width="12.42578125" style="1" customWidth="1"/>
    <col min="4330" max="4330" width="26" style="1" customWidth="1"/>
    <col min="4331" max="4576" width="9.140625" style="1"/>
    <col min="4577" max="4577" width="8.7109375" style="1" customWidth="1"/>
    <col min="4578" max="4578" width="78.7109375" style="1" customWidth="1"/>
    <col min="4579" max="4579" width="13.5703125" style="1" customWidth="1"/>
    <col min="4580" max="4580" width="14" style="1" customWidth="1"/>
    <col min="4581" max="4581" width="17.28515625" style="1" customWidth="1"/>
    <col min="4582" max="4582" width="25.85546875" style="1" customWidth="1"/>
    <col min="4583" max="4583" width="20.42578125" style="1" customWidth="1"/>
    <col min="4584" max="4584" width="10.85546875" style="1" bestFit="1" customWidth="1"/>
    <col min="4585" max="4585" width="12.42578125" style="1" customWidth="1"/>
    <col min="4586" max="4586" width="26" style="1" customWidth="1"/>
    <col min="4587" max="4832" width="9.140625" style="1"/>
    <col min="4833" max="4833" width="8.7109375" style="1" customWidth="1"/>
    <col min="4834" max="4834" width="78.7109375" style="1" customWidth="1"/>
    <col min="4835" max="4835" width="13.5703125" style="1" customWidth="1"/>
    <col min="4836" max="4836" width="14" style="1" customWidth="1"/>
    <col min="4837" max="4837" width="17.28515625" style="1" customWidth="1"/>
    <col min="4838" max="4838" width="25.85546875" style="1" customWidth="1"/>
    <col min="4839" max="4839" width="20.42578125" style="1" customWidth="1"/>
    <col min="4840" max="4840" width="10.85546875" style="1" bestFit="1" customWidth="1"/>
    <col min="4841" max="4841" width="12.42578125" style="1" customWidth="1"/>
    <col min="4842" max="4842" width="26" style="1" customWidth="1"/>
    <col min="4843" max="5088" width="9.140625" style="1"/>
    <col min="5089" max="5089" width="8.7109375" style="1" customWidth="1"/>
    <col min="5090" max="5090" width="78.7109375" style="1" customWidth="1"/>
    <col min="5091" max="5091" width="13.5703125" style="1" customWidth="1"/>
    <col min="5092" max="5092" width="14" style="1" customWidth="1"/>
    <col min="5093" max="5093" width="17.28515625" style="1" customWidth="1"/>
    <col min="5094" max="5094" width="25.85546875" style="1" customWidth="1"/>
    <col min="5095" max="5095" width="20.42578125" style="1" customWidth="1"/>
    <col min="5096" max="5096" width="10.85546875" style="1" bestFit="1" customWidth="1"/>
    <col min="5097" max="5097" width="12.42578125" style="1" customWidth="1"/>
    <col min="5098" max="5098" width="26" style="1" customWidth="1"/>
    <col min="5099" max="5344" width="9.140625" style="1"/>
    <col min="5345" max="5345" width="8.7109375" style="1" customWidth="1"/>
    <col min="5346" max="5346" width="78.7109375" style="1" customWidth="1"/>
    <col min="5347" max="5347" width="13.5703125" style="1" customWidth="1"/>
    <col min="5348" max="5348" width="14" style="1" customWidth="1"/>
    <col min="5349" max="5349" width="17.28515625" style="1" customWidth="1"/>
    <col min="5350" max="5350" width="25.85546875" style="1" customWidth="1"/>
    <col min="5351" max="5351" width="20.42578125" style="1" customWidth="1"/>
    <col min="5352" max="5352" width="10.85546875" style="1" bestFit="1" customWidth="1"/>
    <col min="5353" max="5353" width="12.42578125" style="1" customWidth="1"/>
    <col min="5354" max="5354" width="26" style="1" customWidth="1"/>
    <col min="5355" max="5600" width="9.140625" style="1"/>
    <col min="5601" max="5601" width="8.7109375" style="1" customWidth="1"/>
    <col min="5602" max="5602" width="78.7109375" style="1" customWidth="1"/>
    <col min="5603" max="5603" width="13.5703125" style="1" customWidth="1"/>
    <col min="5604" max="5604" width="14" style="1" customWidth="1"/>
    <col min="5605" max="5605" width="17.28515625" style="1" customWidth="1"/>
    <col min="5606" max="5606" width="25.85546875" style="1" customWidth="1"/>
    <col min="5607" max="5607" width="20.42578125" style="1" customWidth="1"/>
    <col min="5608" max="5608" width="10.85546875" style="1" bestFit="1" customWidth="1"/>
    <col min="5609" max="5609" width="12.42578125" style="1" customWidth="1"/>
    <col min="5610" max="5610" width="26" style="1" customWidth="1"/>
    <col min="5611" max="5856" width="9.140625" style="1"/>
    <col min="5857" max="5857" width="8.7109375" style="1" customWidth="1"/>
    <col min="5858" max="5858" width="78.7109375" style="1" customWidth="1"/>
    <col min="5859" max="5859" width="13.5703125" style="1" customWidth="1"/>
    <col min="5860" max="5860" width="14" style="1" customWidth="1"/>
    <col min="5861" max="5861" width="17.28515625" style="1" customWidth="1"/>
    <col min="5862" max="5862" width="25.85546875" style="1" customWidth="1"/>
    <col min="5863" max="5863" width="20.42578125" style="1" customWidth="1"/>
    <col min="5864" max="5864" width="10.85546875" style="1" bestFit="1" customWidth="1"/>
    <col min="5865" max="5865" width="12.42578125" style="1" customWidth="1"/>
    <col min="5866" max="5866" width="26" style="1" customWidth="1"/>
    <col min="5867" max="6112" width="9.140625" style="1"/>
    <col min="6113" max="6113" width="8.7109375" style="1" customWidth="1"/>
    <col min="6114" max="6114" width="78.7109375" style="1" customWidth="1"/>
    <col min="6115" max="6115" width="13.5703125" style="1" customWidth="1"/>
    <col min="6116" max="6116" width="14" style="1" customWidth="1"/>
    <col min="6117" max="6117" width="17.28515625" style="1" customWidth="1"/>
    <col min="6118" max="6118" width="25.85546875" style="1" customWidth="1"/>
    <col min="6119" max="6119" width="20.42578125" style="1" customWidth="1"/>
    <col min="6120" max="6120" width="10.85546875" style="1" bestFit="1" customWidth="1"/>
    <col min="6121" max="6121" width="12.42578125" style="1" customWidth="1"/>
    <col min="6122" max="6122" width="26" style="1" customWidth="1"/>
    <col min="6123" max="6368" width="9.140625" style="1"/>
    <col min="6369" max="6369" width="8.7109375" style="1" customWidth="1"/>
    <col min="6370" max="6370" width="78.7109375" style="1" customWidth="1"/>
    <col min="6371" max="6371" width="13.5703125" style="1" customWidth="1"/>
    <col min="6372" max="6372" width="14" style="1" customWidth="1"/>
    <col min="6373" max="6373" width="17.28515625" style="1" customWidth="1"/>
    <col min="6374" max="6374" width="25.85546875" style="1" customWidth="1"/>
    <col min="6375" max="6375" width="20.42578125" style="1" customWidth="1"/>
    <col min="6376" max="6376" width="10.85546875" style="1" bestFit="1" customWidth="1"/>
    <col min="6377" max="6377" width="12.42578125" style="1" customWidth="1"/>
    <col min="6378" max="6378" width="26" style="1" customWidth="1"/>
    <col min="6379" max="6624" width="9.140625" style="1"/>
    <col min="6625" max="6625" width="8.7109375" style="1" customWidth="1"/>
    <col min="6626" max="6626" width="78.7109375" style="1" customWidth="1"/>
    <col min="6627" max="6627" width="13.5703125" style="1" customWidth="1"/>
    <col min="6628" max="6628" width="14" style="1" customWidth="1"/>
    <col min="6629" max="6629" width="17.28515625" style="1" customWidth="1"/>
    <col min="6630" max="6630" width="25.85546875" style="1" customWidth="1"/>
    <col min="6631" max="6631" width="20.42578125" style="1" customWidth="1"/>
    <col min="6632" max="6632" width="10.85546875" style="1" bestFit="1" customWidth="1"/>
    <col min="6633" max="6633" width="12.42578125" style="1" customWidth="1"/>
    <col min="6634" max="6634" width="26" style="1" customWidth="1"/>
    <col min="6635" max="6880" width="9.140625" style="1"/>
    <col min="6881" max="6881" width="8.7109375" style="1" customWidth="1"/>
    <col min="6882" max="6882" width="78.7109375" style="1" customWidth="1"/>
    <col min="6883" max="6883" width="13.5703125" style="1" customWidth="1"/>
    <col min="6884" max="6884" width="14" style="1" customWidth="1"/>
    <col min="6885" max="6885" width="17.28515625" style="1" customWidth="1"/>
    <col min="6886" max="6886" width="25.85546875" style="1" customWidth="1"/>
    <col min="6887" max="6887" width="20.42578125" style="1" customWidth="1"/>
    <col min="6888" max="6888" width="10.85546875" style="1" bestFit="1" customWidth="1"/>
    <col min="6889" max="6889" width="12.42578125" style="1" customWidth="1"/>
    <col min="6890" max="6890" width="26" style="1" customWidth="1"/>
    <col min="6891" max="7136" width="9.140625" style="1"/>
    <col min="7137" max="7137" width="8.7109375" style="1" customWidth="1"/>
    <col min="7138" max="7138" width="78.7109375" style="1" customWidth="1"/>
    <col min="7139" max="7139" width="13.5703125" style="1" customWidth="1"/>
    <col min="7140" max="7140" width="14" style="1" customWidth="1"/>
    <col min="7141" max="7141" width="17.28515625" style="1" customWidth="1"/>
    <col min="7142" max="7142" width="25.85546875" style="1" customWidth="1"/>
    <col min="7143" max="7143" width="20.42578125" style="1" customWidth="1"/>
    <col min="7144" max="7144" width="10.85546875" style="1" bestFit="1" customWidth="1"/>
    <col min="7145" max="7145" width="12.42578125" style="1" customWidth="1"/>
    <col min="7146" max="7146" width="26" style="1" customWidth="1"/>
    <col min="7147" max="7392" width="9.140625" style="1"/>
    <col min="7393" max="7393" width="8.7109375" style="1" customWidth="1"/>
    <col min="7394" max="7394" width="78.7109375" style="1" customWidth="1"/>
    <col min="7395" max="7395" width="13.5703125" style="1" customWidth="1"/>
    <col min="7396" max="7396" width="14" style="1" customWidth="1"/>
    <col min="7397" max="7397" width="17.28515625" style="1" customWidth="1"/>
    <col min="7398" max="7398" width="25.85546875" style="1" customWidth="1"/>
    <col min="7399" max="7399" width="20.42578125" style="1" customWidth="1"/>
    <col min="7400" max="7400" width="10.85546875" style="1" bestFit="1" customWidth="1"/>
    <col min="7401" max="7401" width="12.42578125" style="1" customWidth="1"/>
    <col min="7402" max="7402" width="26" style="1" customWidth="1"/>
    <col min="7403" max="7648" width="9.140625" style="1"/>
    <col min="7649" max="7649" width="8.7109375" style="1" customWidth="1"/>
    <col min="7650" max="7650" width="78.7109375" style="1" customWidth="1"/>
    <col min="7651" max="7651" width="13.5703125" style="1" customWidth="1"/>
    <col min="7652" max="7652" width="14" style="1" customWidth="1"/>
    <col min="7653" max="7653" width="17.28515625" style="1" customWidth="1"/>
    <col min="7654" max="7654" width="25.85546875" style="1" customWidth="1"/>
    <col min="7655" max="7655" width="20.42578125" style="1" customWidth="1"/>
    <col min="7656" max="7656" width="10.85546875" style="1" bestFit="1" customWidth="1"/>
    <col min="7657" max="7657" width="12.42578125" style="1" customWidth="1"/>
    <col min="7658" max="7658" width="26" style="1" customWidth="1"/>
    <col min="7659" max="7904" width="9.140625" style="1"/>
    <col min="7905" max="7905" width="8.7109375" style="1" customWidth="1"/>
    <col min="7906" max="7906" width="78.7109375" style="1" customWidth="1"/>
    <col min="7907" max="7907" width="13.5703125" style="1" customWidth="1"/>
    <col min="7908" max="7908" width="14" style="1" customWidth="1"/>
    <col min="7909" max="7909" width="17.28515625" style="1" customWidth="1"/>
    <col min="7910" max="7910" width="25.85546875" style="1" customWidth="1"/>
    <col min="7911" max="7911" width="20.42578125" style="1" customWidth="1"/>
    <col min="7912" max="7912" width="10.85546875" style="1" bestFit="1" customWidth="1"/>
    <col min="7913" max="7913" width="12.42578125" style="1" customWidth="1"/>
    <col min="7914" max="7914" width="26" style="1" customWidth="1"/>
    <col min="7915" max="8160" width="9.140625" style="1"/>
    <col min="8161" max="8161" width="8.7109375" style="1" customWidth="1"/>
    <col min="8162" max="8162" width="78.7109375" style="1" customWidth="1"/>
    <col min="8163" max="8163" width="13.5703125" style="1" customWidth="1"/>
    <col min="8164" max="8164" width="14" style="1" customWidth="1"/>
    <col min="8165" max="8165" width="17.28515625" style="1" customWidth="1"/>
    <col min="8166" max="8166" width="25.85546875" style="1" customWidth="1"/>
    <col min="8167" max="8167" width="20.42578125" style="1" customWidth="1"/>
    <col min="8168" max="8168" width="10.85546875" style="1" bestFit="1" customWidth="1"/>
    <col min="8169" max="8169" width="12.42578125" style="1" customWidth="1"/>
    <col min="8170" max="8170" width="26" style="1" customWidth="1"/>
    <col min="8171" max="8416" width="9.140625" style="1"/>
    <col min="8417" max="8417" width="8.7109375" style="1" customWidth="1"/>
    <col min="8418" max="8418" width="78.7109375" style="1" customWidth="1"/>
    <col min="8419" max="8419" width="13.5703125" style="1" customWidth="1"/>
    <col min="8420" max="8420" width="14" style="1" customWidth="1"/>
    <col min="8421" max="8421" width="17.28515625" style="1" customWidth="1"/>
    <col min="8422" max="8422" width="25.85546875" style="1" customWidth="1"/>
    <col min="8423" max="8423" width="20.42578125" style="1" customWidth="1"/>
    <col min="8424" max="8424" width="10.85546875" style="1" bestFit="1" customWidth="1"/>
    <col min="8425" max="8425" width="12.42578125" style="1" customWidth="1"/>
    <col min="8426" max="8426" width="26" style="1" customWidth="1"/>
    <col min="8427" max="8672" width="9.140625" style="1"/>
    <col min="8673" max="8673" width="8.7109375" style="1" customWidth="1"/>
    <col min="8674" max="8674" width="78.7109375" style="1" customWidth="1"/>
    <col min="8675" max="8675" width="13.5703125" style="1" customWidth="1"/>
    <col min="8676" max="8676" width="14" style="1" customWidth="1"/>
    <col min="8677" max="8677" width="17.28515625" style="1" customWidth="1"/>
    <col min="8678" max="8678" width="25.85546875" style="1" customWidth="1"/>
    <col min="8679" max="8679" width="20.42578125" style="1" customWidth="1"/>
    <col min="8680" max="8680" width="10.85546875" style="1" bestFit="1" customWidth="1"/>
    <col min="8681" max="8681" width="12.42578125" style="1" customWidth="1"/>
    <col min="8682" max="8682" width="26" style="1" customWidth="1"/>
    <col min="8683" max="8928" width="9.140625" style="1"/>
    <col min="8929" max="8929" width="8.7109375" style="1" customWidth="1"/>
    <col min="8930" max="8930" width="78.7109375" style="1" customWidth="1"/>
    <col min="8931" max="8931" width="13.5703125" style="1" customWidth="1"/>
    <col min="8932" max="8932" width="14" style="1" customWidth="1"/>
    <col min="8933" max="8933" width="17.28515625" style="1" customWidth="1"/>
    <col min="8934" max="8934" width="25.85546875" style="1" customWidth="1"/>
    <col min="8935" max="8935" width="20.42578125" style="1" customWidth="1"/>
    <col min="8936" max="8936" width="10.85546875" style="1" bestFit="1" customWidth="1"/>
    <col min="8937" max="8937" width="12.42578125" style="1" customWidth="1"/>
    <col min="8938" max="8938" width="26" style="1" customWidth="1"/>
    <col min="8939" max="9184" width="9.140625" style="1"/>
    <col min="9185" max="9185" width="8.7109375" style="1" customWidth="1"/>
    <col min="9186" max="9186" width="78.7109375" style="1" customWidth="1"/>
    <col min="9187" max="9187" width="13.5703125" style="1" customWidth="1"/>
    <col min="9188" max="9188" width="14" style="1" customWidth="1"/>
    <col min="9189" max="9189" width="17.28515625" style="1" customWidth="1"/>
    <col min="9190" max="9190" width="25.85546875" style="1" customWidth="1"/>
    <col min="9191" max="9191" width="20.42578125" style="1" customWidth="1"/>
    <col min="9192" max="9192" width="10.85546875" style="1" bestFit="1" customWidth="1"/>
    <col min="9193" max="9193" width="12.42578125" style="1" customWidth="1"/>
    <col min="9194" max="9194" width="26" style="1" customWidth="1"/>
    <col min="9195" max="9440" width="9.140625" style="1"/>
    <col min="9441" max="9441" width="8.7109375" style="1" customWidth="1"/>
    <col min="9442" max="9442" width="78.7109375" style="1" customWidth="1"/>
    <col min="9443" max="9443" width="13.5703125" style="1" customWidth="1"/>
    <col min="9444" max="9444" width="14" style="1" customWidth="1"/>
    <col min="9445" max="9445" width="17.28515625" style="1" customWidth="1"/>
    <col min="9446" max="9446" width="25.85546875" style="1" customWidth="1"/>
    <col min="9447" max="9447" width="20.42578125" style="1" customWidth="1"/>
    <col min="9448" max="9448" width="10.85546875" style="1" bestFit="1" customWidth="1"/>
    <col min="9449" max="9449" width="12.42578125" style="1" customWidth="1"/>
    <col min="9450" max="9450" width="26" style="1" customWidth="1"/>
    <col min="9451" max="9696" width="9.140625" style="1"/>
    <col min="9697" max="9697" width="8.7109375" style="1" customWidth="1"/>
    <col min="9698" max="9698" width="78.7109375" style="1" customWidth="1"/>
    <col min="9699" max="9699" width="13.5703125" style="1" customWidth="1"/>
    <col min="9700" max="9700" width="14" style="1" customWidth="1"/>
    <col min="9701" max="9701" width="17.28515625" style="1" customWidth="1"/>
    <col min="9702" max="9702" width="25.85546875" style="1" customWidth="1"/>
    <col min="9703" max="9703" width="20.42578125" style="1" customWidth="1"/>
    <col min="9704" max="9704" width="10.85546875" style="1" bestFit="1" customWidth="1"/>
    <col min="9705" max="9705" width="12.42578125" style="1" customWidth="1"/>
    <col min="9706" max="9706" width="26" style="1" customWidth="1"/>
    <col min="9707" max="9952" width="9.140625" style="1"/>
    <col min="9953" max="9953" width="8.7109375" style="1" customWidth="1"/>
    <col min="9954" max="9954" width="78.7109375" style="1" customWidth="1"/>
    <col min="9955" max="9955" width="13.5703125" style="1" customWidth="1"/>
    <col min="9956" max="9956" width="14" style="1" customWidth="1"/>
    <col min="9957" max="9957" width="17.28515625" style="1" customWidth="1"/>
    <col min="9958" max="9958" width="25.85546875" style="1" customWidth="1"/>
    <col min="9959" max="9959" width="20.42578125" style="1" customWidth="1"/>
    <col min="9960" max="9960" width="10.85546875" style="1" bestFit="1" customWidth="1"/>
    <col min="9961" max="9961" width="12.42578125" style="1" customWidth="1"/>
    <col min="9962" max="9962" width="26" style="1" customWidth="1"/>
    <col min="9963" max="10208" width="9.140625" style="1"/>
    <col min="10209" max="10209" width="8.7109375" style="1" customWidth="1"/>
    <col min="10210" max="10210" width="78.7109375" style="1" customWidth="1"/>
    <col min="10211" max="10211" width="13.5703125" style="1" customWidth="1"/>
    <col min="10212" max="10212" width="14" style="1" customWidth="1"/>
    <col min="10213" max="10213" width="17.28515625" style="1" customWidth="1"/>
    <col min="10214" max="10214" width="25.85546875" style="1" customWidth="1"/>
    <col min="10215" max="10215" width="20.42578125" style="1" customWidth="1"/>
    <col min="10216" max="10216" width="10.85546875" style="1" bestFit="1" customWidth="1"/>
    <col min="10217" max="10217" width="12.42578125" style="1" customWidth="1"/>
    <col min="10218" max="10218" width="26" style="1" customWidth="1"/>
    <col min="10219" max="10464" width="9.140625" style="1"/>
    <col min="10465" max="10465" width="8.7109375" style="1" customWidth="1"/>
    <col min="10466" max="10466" width="78.7109375" style="1" customWidth="1"/>
    <col min="10467" max="10467" width="13.5703125" style="1" customWidth="1"/>
    <col min="10468" max="10468" width="14" style="1" customWidth="1"/>
    <col min="10469" max="10469" width="17.28515625" style="1" customWidth="1"/>
    <col min="10470" max="10470" width="25.85546875" style="1" customWidth="1"/>
    <col min="10471" max="10471" width="20.42578125" style="1" customWidth="1"/>
    <col min="10472" max="10472" width="10.85546875" style="1" bestFit="1" customWidth="1"/>
    <col min="10473" max="10473" width="12.42578125" style="1" customWidth="1"/>
    <col min="10474" max="10474" width="26" style="1" customWidth="1"/>
    <col min="10475" max="10720" width="9.140625" style="1"/>
    <col min="10721" max="10721" width="8.7109375" style="1" customWidth="1"/>
    <col min="10722" max="10722" width="78.7109375" style="1" customWidth="1"/>
    <col min="10723" max="10723" width="13.5703125" style="1" customWidth="1"/>
    <col min="10724" max="10724" width="14" style="1" customWidth="1"/>
    <col min="10725" max="10725" width="17.28515625" style="1" customWidth="1"/>
    <col min="10726" max="10726" width="25.85546875" style="1" customWidth="1"/>
    <col min="10727" max="10727" width="20.42578125" style="1" customWidth="1"/>
    <col min="10728" max="10728" width="10.85546875" style="1" bestFit="1" customWidth="1"/>
    <col min="10729" max="10729" width="12.42578125" style="1" customWidth="1"/>
    <col min="10730" max="10730" width="26" style="1" customWidth="1"/>
    <col min="10731" max="10976" width="9.140625" style="1"/>
    <col min="10977" max="10977" width="8.7109375" style="1" customWidth="1"/>
    <col min="10978" max="10978" width="78.7109375" style="1" customWidth="1"/>
    <col min="10979" max="10979" width="13.5703125" style="1" customWidth="1"/>
    <col min="10980" max="10980" width="14" style="1" customWidth="1"/>
    <col min="10981" max="10981" width="17.28515625" style="1" customWidth="1"/>
    <col min="10982" max="10982" width="25.85546875" style="1" customWidth="1"/>
    <col min="10983" max="10983" width="20.42578125" style="1" customWidth="1"/>
    <col min="10984" max="10984" width="10.85546875" style="1" bestFit="1" customWidth="1"/>
    <col min="10985" max="10985" width="12.42578125" style="1" customWidth="1"/>
    <col min="10986" max="10986" width="26" style="1" customWidth="1"/>
    <col min="10987" max="11232" width="9.140625" style="1"/>
    <col min="11233" max="11233" width="8.7109375" style="1" customWidth="1"/>
    <col min="11234" max="11234" width="78.7109375" style="1" customWidth="1"/>
    <col min="11235" max="11235" width="13.5703125" style="1" customWidth="1"/>
    <col min="11236" max="11236" width="14" style="1" customWidth="1"/>
    <col min="11237" max="11237" width="17.28515625" style="1" customWidth="1"/>
    <col min="11238" max="11238" width="25.85546875" style="1" customWidth="1"/>
    <col min="11239" max="11239" width="20.42578125" style="1" customWidth="1"/>
    <col min="11240" max="11240" width="10.85546875" style="1" bestFit="1" customWidth="1"/>
    <col min="11241" max="11241" width="12.42578125" style="1" customWidth="1"/>
    <col min="11242" max="11242" width="26" style="1" customWidth="1"/>
    <col min="11243" max="11488" width="9.140625" style="1"/>
    <col min="11489" max="11489" width="8.7109375" style="1" customWidth="1"/>
    <col min="11490" max="11490" width="78.7109375" style="1" customWidth="1"/>
    <col min="11491" max="11491" width="13.5703125" style="1" customWidth="1"/>
    <col min="11492" max="11492" width="14" style="1" customWidth="1"/>
    <col min="11493" max="11493" width="17.28515625" style="1" customWidth="1"/>
    <col min="11494" max="11494" width="25.85546875" style="1" customWidth="1"/>
    <col min="11495" max="11495" width="20.42578125" style="1" customWidth="1"/>
    <col min="11496" max="11496" width="10.85546875" style="1" bestFit="1" customWidth="1"/>
    <col min="11497" max="11497" width="12.42578125" style="1" customWidth="1"/>
    <col min="11498" max="11498" width="26" style="1" customWidth="1"/>
    <col min="11499" max="11744" width="9.140625" style="1"/>
    <col min="11745" max="11745" width="8.7109375" style="1" customWidth="1"/>
    <col min="11746" max="11746" width="78.7109375" style="1" customWidth="1"/>
    <col min="11747" max="11747" width="13.5703125" style="1" customWidth="1"/>
    <col min="11748" max="11748" width="14" style="1" customWidth="1"/>
    <col min="11749" max="11749" width="17.28515625" style="1" customWidth="1"/>
    <col min="11750" max="11750" width="25.85546875" style="1" customWidth="1"/>
    <col min="11751" max="11751" width="20.42578125" style="1" customWidth="1"/>
    <col min="11752" max="11752" width="10.85546875" style="1" bestFit="1" customWidth="1"/>
    <col min="11753" max="11753" width="12.42578125" style="1" customWidth="1"/>
    <col min="11754" max="11754" width="26" style="1" customWidth="1"/>
    <col min="11755" max="12000" width="9.140625" style="1"/>
    <col min="12001" max="12001" width="8.7109375" style="1" customWidth="1"/>
    <col min="12002" max="12002" width="78.7109375" style="1" customWidth="1"/>
    <col min="12003" max="12003" width="13.5703125" style="1" customWidth="1"/>
    <col min="12004" max="12004" width="14" style="1" customWidth="1"/>
    <col min="12005" max="12005" width="17.28515625" style="1" customWidth="1"/>
    <col min="12006" max="12006" width="25.85546875" style="1" customWidth="1"/>
    <col min="12007" max="12007" width="20.42578125" style="1" customWidth="1"/>
    <col min="12008" max="12008" width="10.85546875" style="1" bestFit="1" customWidth="1"/>
    <col min="12009" max="12009" width="12.42578125" style="1" customWidth="1"/>
    <col min="12010" max="12010" width="26" style="1" customWidth="1"/>
    <col min="12011" max="12256" width="9.140625" style="1"/>
    <col min="12257" max="12257" width="8.7109375" style="1" customWidth="1"/>
    <col min="12258" max="12258" width="78.7109375" style="1" customWidth="1"/>
    <col min="12259" max="12259" width="13.5703125" style="1" customWidth="1"/>
    <col min="12260" max="12260" width="14" style="1" customWidth="1"/>
    <col min="12261" max="12261" width="17.28515625" style="1" customWidth="1"/>
    <col min="12262" max="12262" width="25.85546875" style="1" customWidth="1"/>
    <col min="12263" max="12263" width="20.42578125" style="1" customWidth="1"/>
    <col min="12264" max="12264" width="10.85546875" style="1" bestFit="1" customWidth="1"/>
    <col min="12265" max="12265" width="12.42578125" style="1" customWidth="1"/>
    <col min="12266" max="12266" width="26" style="1" customWidth="1"/>
    <col min="12267" max="12512" width="9.140625" style="1"/>
    <col min="12513" max="12513" width="8.7109375" style="1" customWidth="1"/>
    <col min="12514" max="12514" width="78.7109375" style="1" customWidth="1"/>
    <col min="12515" max="12515" width="13.5703125" style="1" customWidth="1"/>
    <col min="12516" max="12516" width="14" style="1" customWidth="1"/>
    <col min="12517" max="12517" width="17.28515625" style="1" customWidth="1"/>
    <col min="12518" max="12518" width="25.85546875" style="1" customWidth="1"/>
    <col min="12519" max="12519" width="20.42578125" style="1" customWidth="1"/>
    <col min="12520" max="12520" width="10.85546875" style="1" bestFit="1" customWidth="1"/>
    <col min="12521" max="12521" width="12.42578125" style="1" customWidth="1"/>
    <col min="12522" max="12522" width="26" style="1" customWidth="1"/>
    <col min="12523" max="12768" width="9.140625" style="1"/>
    <col min="12769" max="12769" width="8.7109375" style="1" customWidth="1"/>
    <col min="12770" max="12770" width="78.7109375" style="1" customWidth="1"/>
    <col min="12771" max="12771" width="13.5703125" style="1" customWidth="1"/>
    <col min="12772" max="12772" width="14" style="1" customWidth="1"/>
    <col min="12773" max="12773" width="17.28515625" style="1" customWidth="1"/>
    <col min="12774" max="12774" width="25.85546875" style="1" customWidth="1"/>
    <col min="12775" max="12775" width="20.42578125" style="1" customWidth="1"/>
    <col min="12776" max="12776" width="10.85546875" style="1" bestFit="1" customWidth="1"/>
    <col min="12777" max="12777" width="12.42578125" style="1" customWidth="1"/>
    <col min="12778" max="12778" width="26" style="1" customWidth="1"/>
    <col min="12779" max="13024" width="9.140625" style="1"/>
    <col min="13025" max="13025" width="8.7109375" style="1" customWidth="1"/>
    <col min="13026" max="13026" width="78.7109375" style="1" customWidth="1"/>
    <col min="13027" max="13027" width="13.5703125" style="1" customWidth="1"/>
    <col min="13028" max="13028" width="14" style="1" customWidth="1"/>
    <col min="13029" max="13029" width="17.28515625" style="1" customWidth="1"/>
    <col min="13030" max="13030" width="25.85546875" style="1" customWidth="1"/>
    <col min="13031" max="13031" width="20.42578125" style="1" customWidth="1"/>
    <col min="13032" max="13032" width="10.85546875" style="1" bestFit="1" customWidth="1"/>
    <col min="13033" max="13033" width="12.42578125" style="1" customWidth="1"/>
    <col min="13034" max="13034" width="26" style="1" customWidth="1"/>
    <col min="13035" max="13280" width="9.140625" style="1"/>
    <col min="13281" max="13281" width="8.7109375" style="1" customWidth="1"/>
    <col min="13282" max="13282" width="78.7109375" style="1" customWidth="1"/>
    <col min="13283" max="13283" width="13.5703125" style="1" customWidth="1"/>
    <col min="13284" max="13284" width="14" style="1" customWidth="1"/>
    <col min="13285" max="13285" width="17.28515625" style="1" customWidth="1"/>
    <col min="13286" max="13286" width="25.85546875" style="1" customWidth="1"/>
    <col min="13287" max="13287" width="20.42578125" style="1" customWidth="1"/>
    <col min="13288" max="13288" width="10.85546875" style="1" bestFit="1" customWidth="1"/>
    <col min="13289" max="13289" width="12.42578125" style="1" customWidth="1"/>
    <col min="13290" max="13290" width="26" style="1" customWidth="1"/>
    <col min="13291" max="13536" width="9.140625" style="1"/>
    <col min="13537" max="13537" width="8.7109375" style="1" customWidth="1"/>
    <col min="13538" max="13538" width="78.7109375" style="1" customWidth="1"/>
    <col min="13539" max="13539" width="13.5703125" style="1" customWidth="1"/>
    <col min="13540" max="13540" width="14" style="1" customWidth="1"/>
    <col min="13541" max="13541" width="17.28515625" style="1" customWidth="1"/>
    <col min="13542" max="13542" width="25.85546875" style="1" customWidth="1"/>
    <col min="13543" max="13543" width="20.42578125" style="1" customWidth="1"/>
    <col min="13544" max="13544" width="10.85546875" style="1" bestFit="1" customWidth="1"/>
    <col min="13545" max="13545" width="12.42578125" style="1" customWidth="1"/>
    <col min="13546" max="13546" width="26" style="1" customWidth="1"/>
    <col min="13547" max="13792" width="9.140625" style="1"/>
    <col min="13793" max="13793" width="8.7109375" style="1" customWidth="1"/>
    <col min="13794" max="13794" width="78.7109375" style="1" customWidth="1"/>
    <col min="13795" max="13795" width="13.5703125" style="1" customWidth="1"/>
    <col min="13796" max="13796" width="14" style="1" customWidth="1"/>
    <col min="13797" max="13797" width="17.28515625" style="1" customWidth="1"/>
    <col min="13798" max="13798" width="25.85546875" style="1" customWidth="1"/>
    <col min="13799" max="13799" width="20.42578125" style="1" customWidth="1"/>
    <col min="13800" max="13800" width="10.85546875" style="1" bestFit="1" customWidth="1"/>
    <col min="13801" max="13801" width="12.42578125" style="1" customWidth="1"/>
    <col min="13802" max="13802" width="26" style="1" customWidth="1"/>
    <col min="13803" max="14048" width="9.140625" style="1"/>
    <col min="14049" max="14049" width="8.7109375" style="1" customWidth="1"/>
    <col min="14050" max="14050" width="78.7109375" style="1" customWidth="1"/>
    <col min="14051" max="14051" width="13.5703125" style="1" customWidth="1"/>
    <col min="14052" max="14052" width="14" style="1" customWidth="1"/>
    <col min="14053" max="14053" width="17.28515625" style="1" customWidth="1"/>
    <col min="14054" max="14054" width="25.85546875" style="1" customWidth="1"/>
    <col min="14055" max="14055" width="20.42578125" style="1" customWidth="1"/>
    <col min="14056" max="14056" width="10.85546875" style="1" bestFit="1" customWidth="1"/>
    <col min="14057" max="14057" width="12.42578125" style="1" customWidth="1"/>
    <col min="14058" max="14058" width="26" style="1" customWidth="1"/>
    <col min="14059" max="14304" width="9.140625" style="1"/>
    <col min="14305" max="14305" width="8.7109375" style="1" customWidth="1"/>
    <col min="14306" max="14306" width="78.7109375" style="1" customWidth="1"/>
    <col min="14307" max="14307" width="13.5703125" style="1" customWidth="1"/>
    <col min="14308" max="14308" width="14" style="1" customWidth="1"/>
    <col min="14309" max="14309" width="17.28515625" style="1" customWidth="1"/>
    <col min="14310" max="14310" width="25.85546875" style="1" customWidth="1"/>
    <col min="14311" max="14311" width="20.42578125" style="1" customWidth="1"/>
    <col min="14312" max="14312" width="10.85546875" style="1" bestFit="1" customWidth="1"/>
    <col min="14313" max="14313" width="12.42578125" style="1" customWidth="1"/>
    <col min="14314" max="14314" width="26" style="1" customWidth="1"/>
    <col min="14315" max="14560" width="9.140625" style="1"/>
    <col min="14561" max="14561" width="8.7109375" style="1" customWidth="1"/>
    <col min="14562" max="14562" width="78.7109375" style="1" customWidth="1"/>
    <col min="14563" max="14563" width="13.5703125" style="1" customWidth="1"/>
    <col min="14564" max="14564" width="14" style="1" customWidth="1"/>
    <col min="14565" max="14565" width="17.28515625" style="1" customWidth="1"/>
    <col min="14566" max="14566" width="25.85546875" style="1" customWidth="1"/>
    <col min="14567" max="14567" width="20.42578125" style="1" customWidth="1"/>
    <col min="14568" max="14568" width="10.85546875" style="1" bestFit="1" customWidth="1"/>
    <col min="14569" max="14569" width="12.42578125" style="1" customWidth="1"/>
    <col min="14570" max="14570" width="26" style="1" customWidth="1"/>
    <col min="14571" max="14816" width="9.140625" style="1"/>
    <col min="14817" max="14817" width="8.7109375" style="1" customWidth="1"/>
    <col min="14818" max="14818" width="78.7109375" style="1" customWidth="1"/>
    <col min="14819" max="14819" width="13.5703125" style="1" customWidth="1"/>
    <col min="14820" max="14820" width="14" style="1" customWidth="1"/>
    <col min="14821" max="14821" width="17.28515625" style="1" customWidth="1"/>
    <col min="14822" max="14822" width="25.85546875" style="1" customWidth="1"/>
    <col min="14823" max="14823" width="20.42578125" style="1" customWidth="1"/>
    <col min="14824" max="14824" width="10.85546875" style="1" bestFit="1" customWidth="1"/>
    <col min="14825" max="14825" width="12.42578125" style="1" customWidth="1"/>
    <col min="14826" max="14826" width="26" style="1" customWidth="1"/>
    <col min="14827" max="15072" width="9.140625" style="1"/>
    <col min="15073" max="15073" width="8.7109375" style="1" customWidth="1"/>
    <col min="15074" max="15074" width="78.7109375" style="1" customWidth="1"/>
    <col min="15075" max="15075" width="13.5703125" style="1" customWidth="1"/>
    <col min="15076" max="15076" width="14" style="1" customWidth="1"/>
    <col min="15077" max="15077" width="17.28515625" style="1" customWidth="1"/>
    <col min="15078" max="15078" width="25.85546875" style="1" customWidth="1"/>
    <col min="15079" max="15079" width="20.42578125" style="1" customWidth="1"/>
    <col min="15080" max="15080" width="10.85546875" style="1" bestFit="1" customWidth="1"/>
    <col min="15081" max="15081" width="12.42578125" style="1" customWidth="1"/>
    <col min="15082" max="15082" width="26" style="1" customWidth="1"/>
    <col min="15083" max="15328" width="9.140625" style="1"/>
    <col min="15329" max="15329" width="8.7109375" style="1" customWidth="1"/>
    <col min="15330" max="15330" width="78.7109375" style="1" customWidth="1"/>
    <col min="15331" max="15331" width="13.5703125" style="1" customWidth="1"/>
    <col min="15332" max="15332" width="14" style="1" customWidth="1"/>
    <col min="15333" max="15333" width="17.28515625" style="1" customWidth="1"/>
    <col min="15334" max="15334" width="25.85546875" style="1" customWidth="1"/>
    <col min="15335" max="15335" width="20.42578125" style="1" customWidth="1"/>
    <col min="15336" max="15336" width="10.85546875" style="1" bestFit="1" customWidth="1"/>
    <col min="15337" max="15337" width="12.42578125" style="1" customWidth="1"/>
    <col min="15338" max="15338" width="26" style="1" customWidth="1"/>
    <col min="15339" max="15584" width="9.140625" style="1"/>
    <col min="15585" max="15585" width="8.7109375" style="1" customWidth="1"/>
    <col min="15586" max="15586" width="78.7109375" style="1" customWidth="1"/>
    <col min="15587" max="15587" width="13.5703125" style="1" customWidth="1"/>
    <col min="15588" max="15588" width="14" style="1" customWidth="1"/>
    <col min="15589" max="15589" width="17.28515625" style="1" customWidth="1"/>
    <col min="15590" max="15590" width="25.85546875" style="1" customWidth="1"/>
    <col min="15591" max="15591" width="20.42578125" style="1" customWidth="1"/>
    <col min="15592" max="15592" width="10.85546875" style="1" bestFit="1" customWidth="1"/>
    <col min="15593" max="15593" width="12.42578125" style="1" customWidth="1"/>
    <col min="15594" max="15594" width="26" style="1" customWidth="1"/>
    <col min="15595" max="15840" width="9.140625" style="1"/>
    <col min="15841" max="15841" width="8.7109375" style="1" customWidth="1"/>
    <col min="15842" max="15842" width="78.7109375" style="1" customWidth="1"/>
    <col min="15843" max="15843" width="13.5703125" style="1" customWidth="1"/>
    <col min="15844" max="15844" width="14" style="1" customWidth="1"/>
    <col min="15845" max="15845" width="17.28515625" style="1" customWidth="1"/>
    <col min="15846" max="15846" width="25.85546875" style="1" customWidth="1"/>
    <col min="15847" max="15847" width="20.42578125" style="1" customWidth="1"/>
    <col min="15848" max="15848" width="10.85546875" style="1" bestFit="1" customWidth="1"/>
    <col min="15849" max="15849" width="12.42578125" style="1" customWidth="1"/>
    <col min="15850" max="15850" width="26" style="1" customWidth="1"/>
    <col min="15851" max="16096" width="9.140625" style="1"/>
    <col min="16097" max="16097" width="8.7109375" style="1" customWidth="1"/>
    <col min="16098" max="16098" width="78.7109375" style="1" customWidth="1"/>
    <col min="16099" max="16099" width="13.5703125" style="1" customWidth="1"/>
    <col min="16100" max="16100" width="14" style="1" customWidth="1"/>
    <col min="16101" max="16101" width="17.28515625" style="1" customWidth="1"/>
    <col min="16102" max="16102" width="25.85546875" style="1" customWidth="1"/>
    <col min="16103" max="16103" width="20.42578125" style="1" customWidth="1"/>
    <col min="16104" max="16104" width="10.85546875" style="1" bestFit="1" customWidth="1"/>
    <col min="16105" max="16105" width="12.42578125" style="1" customWidth="1"/>
    <col min="16106" max="16106" width="26" style="1" customWidth="1"/>
    <col min="16107" max="16384" width="9.140625" style="1"/>
  </cols>
  <sheetData>
    <row r="1" spans="1:13">
      <c r="D1" s="1" t="s">
        <v>295</v>
      </c>
      <c r="E1" s="49"/>
    </row>
    <row r="2" spans="1:13" ht="16.5" customHeight="1">
      <c r="D2" s="9"/>
      <c r="E2" s="10"/>
      <c r="F2" s="10"/>
    </row>
    <row r="3" spans="1:13">
      <c r="A3" s="128" t="s">
        <v>285</v>
      </c>
      <c r="B3" s="128"/>
      <c r="C3" s="128"/>
      <c r="D3" s="128"/>
      <c r="E3" s="128"/>
      <c r="F3" s="128"/>
    </row>
    <row r="4" spans="1:13" ht="48.75" customHeight="1">
      <c r="A4" s="117" t="s">
        <v>297</v>
      </c>
      <c r="B4" s="117"/>
      <c r="C4" s="117"/>
      <c r="D4" s="117"/>
      <c r="E4" s="117"/>
      <c r="F4" s="117"/>
      <c r="G4" s="7"/>
      <c r="H4" s="7"/>
      <c r="I4" s="7"/>
      <c r="J4" s="7"/>
      <c r="K4" s="7"/>
      <c r="L4" s="7"/>
      <c r="M4" s="7"/>
    </row>
    <row r="5" spans="1:13" ht="19.5" customHeight="1">
      <c r="A5" s="87"/>
      <c r="B5" s="87"/>
      <c r="C5" s="87"/>
      <c r="D5" s="87"/>
      <c r="E5" s="87"/>
      <c r="F5" s="87"/>
      <c r="G5" s="7"/>
      <c r="H5" s="7"/>
      <c r="I5" s="7"/>
      <c r="J5" s="7"/>
      <c r="K5" s="7"/>
      <c r="L5" s="7"/>
      <c r="M5" s="7"/>
    </row>
    <row r="6" spans="1:13" ht="21" customHeight="1">
      <c r="A6" s="123" t="s">
        <v>286</v>
      </c>
      <c r="B6" s="123"/>
      <c r="C6" s="123"/>
      <c r="D6" s="123"/>
      <c r="E6" s="123"/>
      <c r="F6" s="123"/>
      <c r="G6" s="7"/>
      <c r="H6" s="7"/>
      <c r="I6" s="7"/>
      <c r="J6" s="7"/>
      <c r="K6" s="7"/>
      <c r="L6" s="7"/>
      <c r="M6" s="7"/>
    </row>
    <row r="7" spans="1:13" ht="33" customHeight="1">
      <c r="A7" s="123" t="s">
        <v>296</v>
      </c>
      <c r="B7" s="123"/>
      <c r="C7" s="123"/>
      <c r="D7" s="123"/>
      <c r="E7" s="123"/>
      <c r="F7" s="123"/>
      <c r="G7" s="7"/>
      <c r="H7" s="7"/>
      <c r="I7" s="7"/>
      <c r="J7" s="7"/>
      <c r="K7" s="7"/>
      <c r="L7" s="7"/>
      <c r="M7" s="7"/>
    </row>
    <row r="8" spans="1:13" ht="20.25" customHeight="1">
      <c r="A8" s="95"/>
      <c r="B8" s="122" t="s">
        <v>150</v>
      </c>
      <c r="C8" s="123"/>
      <c r="D8" s="123"/>
      <c r="E8" s="123"/>
      <c r="F8" s="123"/>
      <c r="G8" s="7"/>
      <c r="H8" s="7"/>
      <c r="I8" s="7"/>
      <c r="J8" s="7"/>
      <c r="K8" s="7"/>
      <c r="L8" s="7"/>
      <c r="M8" s="7"/>
    </row>
    <row r="9" spans="1:13" ht="26.25" customHeight="1">
      <c r="A9" s="96"/>
      <c r="B9" s="122" t="s">
        <v>289</v>
      </c>
      <c r="C9" s="136"/>
      <c r="D9" s="136"/>
      <c r="E9" s="136"/>
      <c r="F9" s="136"/>
      <c r="G9" s="7"/>
      <c r="H9" s="7"/>
      <c r="I9" s="7"/>
      <c r="J9" s="7"/>
      <c r="K9" s="7"/>
      <c r="L9" s="7"/>
      <c r="M9" s="7"/>
    </row>
    <row r="10" spans="1:13" ht="21.75" customHeight="1">
      <c r="A10" s="97"/>
      <c r="B10" s="122" t="s">
        <v>298</v>
      </c>
      <c r="C10" s="123"/>
      <c r="D10" s="123"/>
      <c r="E10" s="123"/>
      <c r="F10" s="123"/>
      <c r="G10" s="7"/>
      <c r="H10" s="7"/>
      <c r="I10" s="7"/>
      <c r="J10" s="7"/>
      <c r="K10" s="7"/>
      <c r="L10" s="7"/>
      <c r="M10" s="7"/>
    </row>
    <row r="11" spans="1:13" ht="18.75" customHeight="1">
      <c r="A11" s="98"/>
      <c r="B11" s="122" t="s">
        <v>292</v>
      </c>
      <c r="C11" s="123"/>
      <c r="D11" s="123"/>
      <c r="E11" s="123"/>
      <c r="F11" s="123"/>
      <c r="G11" s="7"/>
      <c r="H11" s="7"/>
      <c r="I11" s="7"/>
      <c r="J11" s="7"/>
      <c r="K11" s="7"/>
      <c r="L11" s="7"/>
      <c r="M11" s="7"/>
    </row>
    <row r="12" spans="1:13" ht="20.25" customHeight="1" thickBot="1">
      <c r="A12" s="87"/>
      <c r="B12" s="87"/>
      <c r="C12" s="87"/>
      <c r="D12" s="87"/>
      <c r="E12" s="87"/>
      <c r="F12" s="87"/>
      <c r="G12" s="7"/>
      <c r="H12" s="7"/>
      <c r="I12" s="7"/>
      <c r="J12" s="7"/>
      <c r="K12" s="7"/>
      <c r="L12" s="7"/>
      <c r="M12" s="7"/>
    </row>
    <row r="13" spans="1:13" ht="51" customHeight="1" thickBot="1">
      <c r="A13" s="74" t="s">
        <v>0</v>
      </c>
      <c r="B13" s="75" t="s">
        <v>72</v>
      </c>
      <c r="C13" s="75" t="s">
        <v>1</v>
      </c>
      <c r="D13" s="75" t="s">
        <v>2</v>
      </c>
      <c r="E13" s="76" t="s">
        <v>293</v>
      </c>
      <c r="F13" s="89" t="s">
        <v>294</v>
      </c>
    </row>
    <row r="14" spans="1:13">
      <c r="A14" s="118" t="s">
        <v>290</v>
      </c>
      <c r="B14" s="119"/>
      <c r="C14" s="119"/>
      <c r="D14" s="119"/>
      <c r="E14" s="119"/>
      <c r="F14" s="11">
        <f>F15</f>
        <v>0</v>
      </c>
    </row>
    <row r="15" spans="1:13" ht="16.5" thickBot="1">
      <c r="A15" s="68" t="s">
        <v>149</v>
      </c>
      <c r="B15" s="64" t="s">
        <v>109</v>
      </c>
      <c r="C15" s="65" t="s">
        <v>108</v>
      </c>
      <c r="D15" s="65">
        <v>31</v>
      </c>
      <c r="E15" s="100">
        <v>0</v>
      </c>
      <c r="F15" s="66">
        <f>D15*E15</f>
        <v>0</v>
      </c>
    </row>
    <row r="16" spans="1:13">
      <c r="A16" s="120" t="s">
        <v>291</v>
      </c>
      <c r="B16" s="121"/>
      <c r="C16" s="121"/>
      <c r="D16" s="121"/>
      <c r="E16" s="121"/>
      <c r="F16" s="99">
        <f>F17</f>
        <v>0</v>
      </c>
    </row>
    <row r="17" spans="1:6" ht="16.5" thickBot="1">
      <c r="A17" s="79" t="s">
        <v>155</v>
      </c>
      <c r="B17" s="80" t="s">
        <v>110</v>
      </c>
      <c r="C17" s="81" t="s">
        <v>78</v>
      </c>
      <c r="D17" s="114">
        <f>D15*79/30.4</f>
        <v>80.559210526315795</v>
      </c>
      <c r="E17" s="101">
        <v>0</v>
      </c>
      <c r="F17" s="90">
        <f>D17*E17</f>
        <v>0</v>
      </c>
    </row>
    <row r="18" spans="1:6">
      <c r="A18" s="118" t="s">
        <v>162</v>
      </c>
      <c r="B18" s="119"/>
      <c r="C18" s="119"/>
      <c r="D18" s="119"/>
      <c r="E18" s="119"/>
      <c r="F18" s="11">
        <f>F19+F20+F21+F22+F42+F43+F49+F51+F56</f>
        <v>0</v>
      </c>
    </row>
    <row r="19" spans="1:6">
      <c r="A19" s="91" t="s">
        <v>69</v>
      </c>
      <c r="B19" s="82" t="s">
        <v>163</v>
      </c>
      <c r="C19" s="83" t="s">
        <v>3</v>
      </c>
      <c r="D19" s="83">
        <v>1</v>
      </c>
      <c r="E19" s="102">
        <v>0</v>
      </c>
      <c r="F19" s="92">
        <f>D19*E19</f>
        <v>0</v>
      </c>
    </row>
    <row r="20" spans="1:6" ht="31.5">
      <c r="A20" s="91" t="s">
        <v>94</v>
      </c>
      <c r="B20" s="82" t="s">
        <v>164</v>
      </c>
      <c r="C20" s="83" t="s">
        <v>93</v>
      </c>
      <c r="D20" s="83">
        <v>30000</v>
      </c>
      <c r="E20" s="102">
        <v>0</v>
      </c>
      <c r="F20" s="92">
        <f>D20*E20</f>
        <v>0</v>
      </c>
    </row>
    <row r="21" spans="1:6" ht="31.5">
      <c r="A21" s="91" t="s">
        <v>83</v>
      </c>
      <c r="B21" s="82" t="s">
        <v>165</v>
      </c>
      <c r="C21" s="83" t="s">
        <v>9</v>
      </c>
      <c r="D21" s="115">
        <f>30000*1.5*108</f>
        <v>4860000</v>
      </c>
      <c r="E21" s="102">
        <v>0</v>
      </c>
      <c r="F21" s="92">
        <f>D21*E21</f>
        <v>0</v>
      </c>
    </row>
    <row r="22" spans="1:6" ht="31.5">
      <c r="A22" s="133" t="s">
        <v>95</v>
      </c>
      <c r="B22" s="82" t="s">
        <v>166</v>
      </c>
      <c r="C22" s="83" t="s">
        <v>93</v>
      </c>
      <c r="D22" s="83">
        <v>24155</v>
      </c>
      <c r="E22" s="88"/>
      <c r="F22" s="92">
        <f>SUM(F23:F40)</f>
        <v>0</v>
      </c>
    </row>
    <row r="23" spans="1:6">
      <c r="A23" s="134"/>
      <c r="B23" s="82" t="s">
        <v>167</v>
      </c>
      <c r="C23" s="83" t="s">
        <v>93</v>
      </c>
      <c r="D23" s="83">
        <v>2109</v>
      </c>
      <c r="E23" s="129">
        <v>0</v>
      </c>
      <c r="F23" s="92">
        <f>D23*E23</f>
        <v>0</v>
      </c>
    </row>
    <row r="24" spans="1:6">
      <c r="A24" s="134"/>
      <c r="B24" s="82" t="s">
        <v>168</v>
      </c>
      <c r="C24" s="83" t="s">
        <v>93</v>
      </c>
      <c r="D24" s="83">
        <v>400</v>
      </c>
      <c r="E24" s="129"/>
      <c r="F24" s="92">
        <f>D24*E23</f>
        <v>0</v>
      </c>
    </row>
    <row r="25" spans="1:6">
      <c r="A25" s="134"/>
      <c r="B25" s="82" t="s">
        <v>160</v>
      </c>
      <c r="C25" s="83" t="s">
        <v>93</v>
      </c>
      <c r="D25" s="83">
        <v>1600</v>
      </c>
      <c r="E25" s="129"/>
      <c r="F25" s="92">
        <f>D25*E23</f>
        <v>0</v>
      </c>
    </row>
    <row r="26" spans="1:6">
      <c r="A26" s="134"/>
      <c r="B26" s="82" t="s">
        <v>159</v>
      </c>
      <c r="C26" s="83" t="s">
        <v>93</v>
      </c>
      <c r="D26" s="83">
        <v>1010</v>
      </c>
      <c r="E26" s="129"/>
      <c r="F26" s="92">
        <f>D26*E23</f>
        <v>0</v>
      </c>
    </row>
    <row r="27" spans="1:6">
      <c r="A27" s="134"/>
      <c r="B27" s="82" t="s">
        <v>169</v>
      </c>
      <c r="C27" s="83" t="s">
        <v>93</v>
      </c>
      <c r="D27" s="83">
        <v>6000</v>
      </c>
      <c r="E27" s="129"/>
      <c r="F27" s="92">
        <f>D27*E23</f>
        <v>0</v>
      </c>
    </row>
    <row r="28" spans="1:6">
      <c r="A28" s="134"/>
      <c r="B28" s="82" t="s">
        <v>170</v>
      </c>
      <c r="C28" s="83" t="s">
        <v>93</v>
      </c>
      <c r="D28" s="83">
        <v>3840</v>
      </c>
      <c r="E28" s="129"/>
      <c r="F28" s="92">
        <f>D28*E23</f>
        <v>0</v>
      </c>
    </row>
    <row r="29" spans="1:6">
      <c r="A29" s="134"/>
      <c r="B29" s="82" t="s">
        <v>171</v>
      </c>
      <c r="C29" s="83" t="s">
        <v>93</v>
      </c>
      <c r="D29" s="83">
        <v>48</v>
      </c>
      <c r="E29" s="129"/>
      <c r="F29" s="92">
        <f>D29*E23</f>
        <v>0</v>
      </c>
    </row>
    <row r="30" spans="1:6">
      <c r="A30" s="134"/>
      <c r="B30" s="82" t="s">
        <v>172</v>
      </c>
      <c r="C30" s="83" t="s">
        <v>93</v>
      </c>
      <c r="D30" s="83">
        <v>300</v>
      </c>
      <c r="E30" s="129"/>
      <c r="F30" s="92">
        <f>D30*E23</f>
        <v>0</v>
      </c>
    </row>
    <row r="31" spans="1:6">
      <c r="A31" s="134"/>
      <c r="B31" s="82" t="s">
        <v>173</v>
      </c>
      <c r="C31" s="83" t="s">
        <v>93</v>
      </c>
      <c r="D31" s="83">
        <v>4905</v>
      </c>
      <c r="E31" s="129"/>
      <c r="F31" s="92">
        <f>D31*E23</f>
        <v>0</v>
      </c>
    </row>
    <row r="32" spans="1:6">
      <c r="A32" s="134"/>
      <c r="B32" s="82" t="s">
        <v>174</v>
      </c>
      <c r="C32" s="83" t="s">
        <v>93</v>
      </c>
      <c r="D32" s="83">
        <v>120</v>
      </c>
      <c r="E32" s="129"/>
      <c r="F32" s="92">
        <f>D32*E23</f>
        <v>0</v>
      </c>
    </row>
    <row r="33" spans="1:41">
      <c r="A33" s="134"/>
      <c r="B33" s="82" t="s">
        <v>175</v>
      </c>
      <c r="C33" s="83" t="s">
        <v>93</v>
      </c>
      <c r="D33" s="83">
        <v>600</v>
      </c>
      <c r="E33" s="129"/>
      <c r="F33" s="92">
        <f>D33*E23</f>
        <v>0</v>
      </c>
    </row>
    <row r="34" spans="1:41">
      <c r="A34" s="134"/>
      <c r="B34" s="82" t="s">
        <v>176</v>
      </c>
      <c r="C34" s="83" t="s">
        <v>93</v>
      </c>
      <c r="D34" s="83">
        <v>120</v>
      </c>
      <c r="E34" s="129"/>
      <c r="F34" s="92">
        <f>D34*E23</f>
        <v>0</v>
      </c>
    </row>
    <row r="35" spans="1:41">
      <c r="A35" s="134"/>
      <c r="B35" s="82" t="s">
        <v>177</v>
      </c>
      <c r="C35" s="83" t="s">
        <v>93</v>
      </c>
      <c r="D35" s="83">
        <v>900</v>
      </c>
      <c r="E35" s="129"/>
      <c r="F35" s="92">
        <f>D35*E23</f>
        <v>0</v>
      </c>
    </row>
    <row r="36" spans="1:41">
      <c r="A36" s="134"/>
      <c r="B36" s="82" t="s">
        <v>178</v>
      </c>
      <c r="C36" s="83" t="s">
        <v>93</v>
      </c>
      <c r="D36" s="83">
        <v>120</v>
      </c>
      <c r="E36" s="129"/>
      <c r="F36" s="92">
        <f>D36*E23</f>
        <v>0</v>
      </c>
    </row>
    <row r="37" spans="1:41">
      <c r="A37" s="134"/>
      <c r="B37" s="82" t="s">
        <v>179</v>
      </c>
      <c r="C37" s="83" t="s">
        <v>93</v>
      </c>
      <c r="D37" s="83">
        <v>200</v>
      </c>
      <c r="E37" s="129"/>
      <c r="F37" s="92">
        <f>D37*E23</f>
        <v>0</v>
      </c>
    </row>
    <row r="38" spans="1:41">
      <c r="A38" s="134"/>
      <c r="B38" s="82" t="s">
        <v>180</v>
      </c>
      <c r="C38" s="83" t="s">
        <v>93</v>
      </c>
      <c r="D38" s="83">
        <v>110</v>
      </c>
      <c r="E38" s="129"/>
      <c r="F38" s="92">
        <f>D38*E23</f>
        <v>0</v>
      </c>
    </row>
    <row r="39" spans="1:41">
      <c r="A39" s="134"/>
      <c r="B39" s="82" t="s">
        <v>181</v>
      </c>
      <c r="C39" s="83" t="s">
        <v>93</v>
      </c>
      <c r="D39" s="83">
        <v>200</v>
      </c>
      <c r="E39" s="129"/>
      <c r="F39" s="92">
        <f>D39*E23</f>
        <v>0</v>
      </c>
    </row>
    <row r="40" spans="1:41">
      <c r="A40" s="134"/>
      <c r="B40" s="82" t="s">
        <v>182</v>
      </c>
      <c r="C40" s="83" t="s">
        <v>93</v>
      </c>
      <c r="D40" s="83">
        <v>600</v>
      </c>
      <c r="E40" s="129"/>
      <c r="F40" s="92">
        <f>D40*E23</f>
        <v>0</v>
      </c>
    </row>
    <row r="41" spans="1:41">
      <c r="A41" s="135"/>
      <c r="B41" s="84" t="s">
        <v>283</v>
      </c>
      <c r="C41" s="83" t="s">
        <v>93</v>
      </c>
      <c r="D41" s="83">
        <v>973</v>
      </c>
      <c r="E41" s="88" t="s">
        <v>101</v>
      </c>
      <c r="F41" s="92" t="s">
        <v>101</v>
      </c>
    </row>
    <row r="42" spans="1:41" ht="47.25">
      <c r="A42" s="91" t="s">
        <v>84</v>
      </c>
      <c r="B42" s="82" t="s">
        <v>183</v>
      </c>
      <c r="C42" s="83" t="s">
        <v>157</v>
      </c>
      <c r="D42" s="83">
        <v>22000</v>
      </c>
      <c r="E42" s="102">
        <v>0</v>
      </c>
      <c r="F42" s="92">
        <f>D42*E42</f>
        <v>0</v>
      </c>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row>
    <row r="43" spans="1:41">
      <c r="A43" s="133" t="s">
        <v>96</v>
      </c>
      <c r="B43" s="82" t="s">
        <v>184</v>
      </c>
      <c r="C43" s="83" t="s">
        <v>93</v>
      </c>
      <c r="D43" s="83">
        <v>2432</v>
      </c>
      <c r="E43" s="88"/>
      <c r="F43" s="92">
        <f>SUM(F44:F47)</f>
        <v>0</v>
      </c>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row>
    <row r="44" spans="1:41">
      <c r="A44" s="134"/>
      <c r="B44" s="82" t="s">
        <v>158</v>
      </c>
      <c r="C44" s="83" t="s">
        <v>93</v>
      </c>
      <c r="D44" s="83">
        <v>1374</v>
      </c>
      <c r="E44" s="130">
        <v>0</v>
      </c>
      <c r="F44" s="92">
        <f>D44*E44</f>
        <v>0</v>
      </c>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row>
    <row r="45" spans="1:41">
      <c r="A45" s="134"/>
      <c r="B45" s="82" t="s">
        <v>159</v>
      </c>
      <c r="C45" s="83" t="s">
        <v>93</v>
      </c>
      <c r="D45" s="83">
        <v>854</v>
      </c>
      <c r="E45" s="131"/>
      <c r="F45" s="92">
        <f>D45*E44</f>
        <v>0</v>
      </c>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row>
    <row r="46" spans="1:41">
      <c r="A46" s="134"/>
      <c r="B46" s="82" t="s">
        <v>160</v>
      </c>
      <c r="C46" s="83" t="s">
        <v>93</v>
      </c>
      <c r="D46" s="83">
        <v>52</v>
      </c>
      <c r="E46" s="131"/>
      <c r="F46" s="92">
        <f>D46*E44</f>
        <v>0</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67"/>
    </row>
    <row r="47" spans="1:41">
      <c r="A47" s="134"/>
      <c r="B47" s="82" t="s">
        <v>185</v>
      </c>
      <c r="C47" s="83" t="s">
        <v>93</v>
      </c>
      <c r="D47" s="83">
        <v>36</v>
      </c>
      <c r="E47" s="132"/>
      <c r="F47" s="92">
        <f>D47*E44</f>
        <v>0</v>
      </c>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67"/>
    </row>
    <row r="48" spans="1:41">
      <c r="A48" s="135"/>
      <c r="B48" s="84" t="s">
        <v>283</v>
      </c>
      <c r="C48" s="83" t="s">
        <v>93</v>
      </c>
      <c r="D48" s="83">
        <v>116</v>
      </c>
      <c r="E48" s="88" t="s">
        <v>101</v>
      </c>
      <c r="F48" s="92" t="s">
        <v>101</v>
      </c>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67"/>
    </row>
    <row r="49" spans="1:41">
      <c r="A49" s="133" t="s">
        <v>85</v>
      </c>
      <c r="B49" s="82" t="s">
        <v>186</v>
      </c>
      <c r="C49" s="83" t="s">
        <v>93</v>
      </c>
      <c r="D49" s="83">
        <v>3413</v>
      </c>
      <c r="E49" s="102">
        <v>0</v>
      </c>
      <c r="F49" s="92">
        <f>D49*E49</f>
        <v>0</v>
      </c>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row>
    <row r="50" spans="1:41">
      <c r="A50" s="135"/>
      <c r="B50" s="84" t="s">
        <v>283</v>
      </c>
      <c r="C50" s="83" t="s">
        <v>93</v>
      </c>
      <c r="D50" s="83">
        <v>163</v>
      </c>
      <c r="E50" s="88" t="s">
        <v>101</v>
      </c>
      <c r="F50" s="92" t="s">
        <v>101</v>
      </c>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67"/>
    </row>
    <row r="51" spans="1:41">
      <c r="A51" s="133" t="s">
        <v>97</v>
      </c>
      <c r="B51" s="82" t="s">
        <v>161</v>
      </c>
      <c r="C51" s="83" t="s">
        <v>77</v>
      </c>
      <c r="D51" s="83">
        <v>7000</v>
      </c>
      <c r="E51" s="88"/>
      <c r="F51" s="92">
        <f>SUM(F52:F55)</f>
        <v>0</v>
      </c>
      <c r="G51" s="67"/>
      <c r="H51" s="67"/>
      <c r="I51" s="67"/>
      <c r="J51" s="67"/>
      <c r="K51" s="67"/>
      <c r="L51" s="67"/>
      <c r="M51" s="67"/>
      <c r="N51" s="67"/>
      <c r="O51" s="67"/>
      <c r="P51" s="67"/>
      <c r="Q51" s="67"/>
      <c r="R51" s="67"/>
      <c r="S51" s="67"/>
      <c r="T51" s="67"/>
      <c r="U51" s="67"/>
      <c r="V51" s="67"/>
      <c r="W51" s="67"/>
      <c r="X51" s="67"/>
      <c r="Y51" s="67"/>
      <c r="Z51" s="67"/>
      <c r="AA51" s="67"/>
      <c r="AB51" s="67"/>
      <c r="AC51" s="67"/>
      <c r="AD51" s="67"/>
      <c r="AE51" s="67"/>
      <c r="AF51" s="67"/>
      <c r="AG51" s="67"/>
      <c r="AH51" s="67"/>
      <c r="AI51" s="67"/>
      <c r="AJ51" s="67"/>
      <c r="AK51" s="67"/>
      <c r="AL51" s="67"/>
      <c r="AM51" s="67"/>
      <c r="AN51" s="67"/>
      <c r="AO51" s="67"/>
    </row>
    <row r="52" spans="1:41" ht="31.5">
      <c r="A52" s="134"/>
      <c r="B52" s="82" t="s">
        <v>187</v>
      </c>
      <c r="C52" s="83" t="s">
        <v>77</v>
      </c>
      <c r="D52" s="83">
        <v>1800</v>
      </c>
      <c r="E52" s="130">
        <v>0</v>
      </c>
      <c r="F52" s="92">
        <f>D52*E52</f>
        <v>0</v>
      </c>
      <c r="G52" s="67"/>
      <c r="H52" s="67"/>
      <c r="I52" s="67"/>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row>
    <row r="53" spans="1:41">
      <c r="A53" s="134"/>
      <c r="B53" s="82" t="s">
        <v>188</v>
      </c>
      <c r="C53" s="83" t="s">
        <v>77</v>
      </c>
      <c r="D53" s="83">
        <v>3120</v>
      </c>
      <c r="E53" s="131"/>
      <c r="F53" s="92">
        <f>D53*E52</f>
        <v>0</v>
      </c>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row>
    <row r="54" spans="1:41">
      <c r="A54" s="134"/>
      <c r="B54" s="82" t="s">
        <v>189</v>
      </c>
      <c r="C54" s="83" t="s">
        <v>77</v>
      </c>
      <c r="D54" s="83">
        <v>1750</v>
      </c>
      <c r="E54" s="131"/>
      <c r="F54" s="92">
        <f>D54*E52</f>
        <v>0</v>
      </c>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row>
    <row r="55" spans="1:41">
      <c r="A55" s="135"/>
      <c r="B55" s="82" t="s">
        <v>190</v>
      </c>
      <c r="C55" s="83" t="s">
        <v>77</v>
      </c>
      <c r="D55" s="83">
        <v>330</v>
      </c>
      <c r="E55" s="132"/>
      <c r="F55" s="92">
        <f>D55*E52</f>
        <v>0</v>
      </c>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row>
    <row r="56" spans="1:41">
      <c r="A56" s="133" t="s">
        <v>86</v>
      </c>
      <c r="B56" s="82" t="s">
        <v>191</v>
      </c>
      <c r="C56" s="83" t="s">
        <v>77</v>
      </c>
      <c r="D56" s="83">
        <v>5900</v>
      </c>
      <c r="E56" s="88"/>
      <c r="F56" s="92">
        <f>SUM(F57:F59)</f>
        <v>0</v>
      </c>
      <c r="G56" s="67"/>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row>
    <row r="57" spans="1:41" ht="31.5">
      <c r="A57" s="134"/>
      <c r="B57" s="82" t="s">
        <v>187</v>
      </c>
      <c r="C57" s="83" t="s">
        <v>77</v>
      </c>
      <c r="D57" s="83">
        <v>1800</v>
      </c>
      <c r="E57" s="130">
        <v>0</v>
      </c>
      <c r="F57" s="92">
        <f>D57*E57</f>
        <v>0</v>
      </c>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row>
    <row r="58" spans="1:41">
      <c r="A58" s="134"/>
      <c r="B58" s="82" t="s">
        <v>160</v>
      </c>
      <c r="C58" s="83" t="s">
        <v>77</v>
      </c>
      <c r="D58" s="83">
        <v>1750</v>
      </c>
      <c r="E58" s="131"/>
      <c r="F58" s="92">
        <f>D58*E57</f>
        <v>0</v>
      </c>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row>
    <row r="59" spans="1:41">
      <c r="A59" s="135"/>
      <c r="B59" s="82" t="s">
        <v>188</v>
      </c>
      <c r="C59" s="83" t="s">
        <v>77</v>
      </c>
      <c r="D59" s="83">
        <v>2350</v>
      </c>
      <c r="E59" s="132"/>
      <c r="F59" s="92">
        <f>D59*E57</f>
        <v>0</v>
      </c>
      <c r="G59" s="67"/>
      <c r="H59" s="67"/>
      <c r="I59" s="67"/>
      <c r="J59" s="67"/>
      <c r="K59" s="67"/>
      <c r="L59" s="67"/>
      <c r="M59" s="67"/>
      <c r="N59" s="67"/>
      <c r="O59" s="67"/>
      <c r="P59" s="67"/>
      <c r="Q59" s="67"/>
      <c r="R59" s="67"/>
      <c r="S59" s="67"/>
      <c r="T59" s="67"/>
      <c r="U59" s="67"/>
      <c r="V59" s="67"/>
      <c r="W59" s="67"/>
      <c r="X59" s="67"/>
      <c r="Y59" s="67"/>
      <c r="Z59" s="67"/>
      <c r="AA59" s="67"/>
      <c r="AB59" s="67"/>
      <c r="AC59" s="67"/>
      <c r="AD59" s="67"/>
      <c r="AE59" s="67"/>
      <c r="AF59" s="67"/>
      <c r="AG59" s="67"/>
      <c r="AH59" s="67"/>
      <c r="AI59" s="67"/>
      <c r="AJ59" s="67"/>
      <c r="AK59" s="67"/>
      <c r="AL59" s="67"/>
      <c r="AM59" s="67"/>
      <c r="AN59" s="67"/>
      <c r="AO59" s="67"/>
    </row>
    <row r="60" spans="1:41">
      <c r="A60" s="124" t="s">
        <v>192</v>
      </c>
      <c r="B60" s="125"/>
      <c r="C60" s="125"/>
      <c r="D60" s="125"/>
      <c r="E60" s="125"/>
      <c r="F60" s="93">
        <f>SUM(F61:F102)</f>
        <v>0</v>
      </c>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row>
    <row r="61" spans="1:41" s="4" customFormat="1">
      <c r="A61" s="12" t="s">
        <v>88</v>
      </c>
      <c r="B61" s="13" t="s">
        <v>11</v>
      </c>
      <c r="C61" s="14" t="s">
        <v>3</v>
      </c>
      <c r="D61" s="14">
        <v>1</v>
      </c>
      <c r="E61" s="103">
        <v>0</v>
      </c>
      <c r="F61" s="15">
        <f>D61*E61</f>
        <v>0</v>
      </c>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row>
    <row r="62" spans="1:41" s="4" customFormat="1">
      <c r="A62" s="12" t="s">
        <v>107</v>
      </c>
      <c r="B62" s="13" t="s">
        <v>12</v>
      </c>
      <c r="C62" s="14" t="s">
        <v>3</v>
      </c>
      <c r="D62" s="14">
        <v>1</v>
      </c>
      <c r="E62" s="103">
        <v>0</v>
      </c>
      <c r="F62" s="15">
        <f t="shared" ref="F62:F102" si="0">D62*E62</f>
        <v>0</v>
      </c>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row>
    <row r="63" spans="1:41" s="4" customFormat="1">
      <c r="A63" s="12" t="s">
        <v>133</v>
      </c>
      <c r="B63" s="50" t="s">
        <v>13</v>
      </c>
      <c r="C63" s="14" t="s">
        <v>3</v>
      </c>
      <c r="D63" s="14">
        <v>1</v>
      </c>
      <c r="E63" s="103">
        <v>0</v>
      </c>
      <c r="F63" s="15">
        <f t="shared" si="0"/>
        <v>0</v>
      </c>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row>
    <row r="64" spans="1:41" s="4" customFormat="1">
      <c r="A64" s="12" t="s">
        <v>134</v>
      </c>
      <c r="B64" s="50" t="s">
        <v>111</v>
      </c>
      <c r="C64" s="14" t="s">
        <v>3</v>
      </c>
      <c r="D64" s="14">
        <v>1</v>
      </c>
      <c r="E64" s="103">
        <v>0</v>
      </c>
      <c r="F64" s="15">
        <f t="shared" si="0"/>
        <v>0</v>
      </c>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row>
    <row r="65" spans="1:41" s="4" customFormat="1">
      <c r="A65" s="12" t="s">
        <v>135</v>
      </c>
      <c r="B65" s="51" t="s">
        <v>5</v>
      </c>
      <c r="C65" s="14" t="s">
        <v>3</v>
      </c>
      <c r="D65" s="14">
        <v>1</v>
      </c>
      <c r="E65" s="103">
        <v>0</v>
      </c>
      <c r="F65" s="15">
        <f t="shared" si="0"/>
        <v>0</v>
      </c>
      <c r="G65" s="71"/>
      <c r="H65" s="71"/>
      <c r="I65" s="71"/>
      <c r="J65" s="71"/>
      <c r="K65" s="71"/>
      <c r="L65" s="71"/>
      <c r="M65" s="71"/>
      <c r="N65" s="71"/>
      <c r="O65" s="71"/>
      <c r="P65" s="71"/>
      <c r="Q65" s="71"/>
      <c r="R65" s="71"/>
      <c r="S65" s="71"/>
      <c r="T65" s="71"/>
      <c r="U65" s="71"/>
      <c r="V65" s="71"/>
      <c r="W65" s="71"/>
      <c r="X65" s="71"/>
      <c r="Y65" s="71"/>
      <c r="Z65" s="71"/>
      <c r="AA65" s="71"/>
      <c r="AB65" s="71"/>
      <c r="AC65" s="71"/>
      <c r="AD65" s="71"/>
      <c r="AE65" s="71"/>
      <c r="AF65" s="71"/>
      <c r="AG65" s="71"/>
      <c r="AH65" s="71"/>
      <c r="AI65" s="71"/>
      <c r="AJ65" s="71"/>
      <c r="AK65" s="71"/>
      <c r="AL65" s="71"/>
      <c r="AM65" s="71"/>
      <c r="AN65" s="71"/>
      <c r="AO65" s="71"/>
    </row>
    <row r="66" spans="1:41" s="4" customFormat="1">
      <c r="A66" s="12" t="s">
        <v>136</v>
      </c>
      <c r="B66" s="51" t="s">
        <v>14</v>
      </c>
      <c r="C66" s="14" t="s">
        <v>3</v>
      </c>
      <c r="D66" s="14">
        <v>1</v>
      </c>
      <c r="E66" s="103">
        <v>0</v>
      </c>
      <c r="F66" s="15">
        <f t="shared" si="0"/>
        <v>0</v>
      </c>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c r="AO66" s="71"/>
    </row>
    <row r="67" spans="1:41" s="4" customFormat="1">
      <c r="A67" s="12" t="s">
        <v>193</v>
      </c>
      <c r="B67" s="52" t="s">
        <v>15</v>
      </c>
      <c r="C67" s="14" t="s">
        <v>3</v>
      </c>
      <c r="D67" s="14">
        <v>1</v>
      </c>
      <c r="E67" s="103">
        <v>0</v>
      </c>
      <c r="F67" s="15">
        <f t="shared" si="0"/>
        <v>0</v>
      </c>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row>
    <row r="68" spans="1:41" s="4" customFormat="1">
      <c r="A68" s="12" t="s">
        <v>194</v>
      </c>
      <c r="B68" s="51" t="s">
        <v>6</v>
      </c>
      <c r="C68" s="14" t="s">
        <v>3</v>
      </c>
      <c r="D68" s="14">
        <v>1</v>
      </c>
      <c r="E68" s="103">
        <v>0</v>
      </c>
      <c r="F68" s="15">
        <f t="shared" si="0"/>
        <v>0</v>
      </c>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row>
    <row r="69" spans="1:41" s="4" customFormat="1">
      <c r="A69" s="12" t="s">
        <v>195</v>
      </c>
      <c r="B69" s="51" t="s">
        <v>49</v>
      </c>
      <c r="C69" s="14" t="s">
        <v>3</v>
      </c>
      <c r="D69" s="14">
        <v>1</v>
      </c>
      <c r="E69" s="103">
        <v>0</v>
      </c>
      <c r="F69" s="15">
        <f t="shared" si="0"/>
        <v>0</v>
      </c>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row>
    <row r="70" spans="1:41" s="4" customFormat="1">
      <c r="A70" s="12" t="s">
        <v>196</v>
      </c>
      <c r="B70" s="52" t="s">
        <v>50</v>
      </c>
      <c r="C70" s="14" t="s">
        <v>3</v>
      </c>
      <c r="D70" s="14">
        <v>1</v>
      </c>
      <c r="E70" s="103">
        <v>0</v>
      </c>
      <c r="F70" s="15">
        <f t="shared" si="0"/>
        <v>0</v>
      </c>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row>
    <row r="71" spans="1:41" s="4" customFormat="1">
      <c r="A71" s="77" t="s">
        <v>197</v>
      </c>
      <c r="B71" s="51" t="s">
        <v>16</v>
      </c>
      <c r="C71" s="14" t="s">
        <v>3</v>
      </c>
      <c r="D71" s="14">
        <v>1</v>
      </c>
      <c r="E71" s="103">
        <v>0</v>
      </c>
      <c r="F71" s="15">
        <f t="shared" si="0"/>
        <v>0</v>
      </c>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1"/>
      <c r="AJ71" s="71"/>
      <c r="AK71" s="71"/>
      <c r="AL71" s="71"/>
      <c r="AM71" s="71"/>
      <c r="AN71" s="71"/>
      <c r="AO71" s="71"/>
    </row>
    <row r="72" spans="1:41" s="4" customFormat="1">
      <c r="A72" s="77" t="s">
        <v>198</v>
      </c>
      <c r="B72" s="52" t="s">
        <v>17</v>
      </c>
      <c r="C72" s="14" t="s">
        <v>3</v>
      </c>
      <c r="D72" s="14">
        <v>1</v>
      </c>
      <c r="E72" s="103">
        <v>0</v>
      </c>
      <c r="F72" s="15">
        <f t="shared" si="0"/>
        <v>0</v>
      </c>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1"/>
      <c r="AJ72" s="71"/>
      <c r="AK72" s="71"/>
      <c r="AL72" s="71"/>
      <c r="AM72" s="71"/>
      <c r="AN72" s="71"/>
      <c r="AO72" s="71"/>
    </row>
    <row r="73" spans="1:41" s="4" customFormat="1">
      <c r="A73" s="77" t="s">
        <v>199</v>
      </c>
      <c r="B73" s="52" t="s">
        <v>18</v>
      </c>
      <c r="C73" s="14" t="s">
        <v>3</v>
      </c>
      <c r="D73" s="14">
        <v>1</v>
      </c>
      <c r="E73" s="103">
        <v>0</v>
      </c>
      <c r="F73" s="15">
        <f t="shared" si="0"/>
        <v>0</v>
      </c>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71"/>
      <c r="AN73" s="71"/>
      <c r="AO73" s="71"/>
    </row>
    <row r="74" spans="1:41" s="4" customFormat="1">
      <c r="A74" s="77" t="s">
        <v>200</v>
      </c>
      <c r="B74" s="52" t="s">
        <v>51</v>
      </c>
      <c r="C74" s="14" t="s">
        <v>3</v>
      </c>
      <c r="D74" s="14">
        <v>1</v>
      </c>
      <c r="E74" s="103">
        <v>0</v>
      </c>
      <c r="F74" s="15">
        <f t="shared" si="0"/>
        <v>0</v>
      </c>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row>
    <row r="75" spans="1:41" s="4" customFormat="1">
      <c r="A75" s="77" t="s">
        <v>201</v>
      </c>
      <c r="B75" s="51" t="s">
        <v>19</v>
      </c>
      <c r="C75" s="14" t="s">
        <v>3</v>
      </c>
      <c r="D75" s="14">
        <v>1</v>
      </c>
      <c r="E75" s="103">
        <v>0</v>
      </c>
      <c r="F75" s="15">
        <f t="shared" si="0"/>
        <v>0</v>
      </c>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c r="AK75" s="71"/>
      <c r="AL75" s="71"/>
      <c r="AM75" s="71"/>
      <c r="AN75" s="71"/>
      <c r="AO75" s="71"/>
    </row>
    <row r="76" spans="1:41" s="4" customFormat="1">
      <c r="A76" s="77" t="s">
        <v>202</v>
      </c>
      <c r="B76" s="52" t="s">
        <v>20</v>
      </c>
      <c r="C76" s="14" t="s">
        <v>3</v>
      </c>
      <c r="D76" s="14">
        <v>1</v>
      </c>
      <c r="E76" s="103">
        <v>0</v>
      </c>
      <c r="F76" s="15">
        <f t="shared" si="0"/>
        <v>0</v>
      </c>
      <c r="G76" s="71"/>
      <c r="H76" s="71"/>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row>
    <row r="77" spans="1:41" s="4" customFormat="1">
      <c r="A77" s="77" t="s">
        <v>203</v>
      </c>
      <c r="B77" s="52" t="s">
        <v>52</v>
      </c>
      <c r="C77" s="14" t="s">
        <v>3</v>
      </c>
      <c r="D77" s="14">
        <v>1</v>
      </c>
      <c r="E77" s="103">
        <v>0</v>
      </c>
      <c r="F77" s="15">
        <f t="shared" si="0"/>
        <v>0</v>
      </c>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row>
    <row r="78" spans="1:41" s="4" customFormat="1">
      <c r="A78" s="77" t="s">
        <v>204</v>
      </c>
      <c r="B78" s="51" t="s">
        <v>21</v>
      </c>
      <c r="C78" s="14" t="s">
        <v>3</v>
      </c>
      <c r="D78" s="14">
        <v>1</v>
      </c>
      <c r="E78" s="103">
        <v>0</v>
      </c>
      <c r="F78" s="15">
        <f t="shared" si="0"/>
        <v>0</v>
      </c>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row>
    <row r="79" spans="1:41" s="4" customFormat="1">
      <c r="A79" s="77" t="s">
        <v>205</v>
      </c>
      <c r="B79" s="51" t="s">
        <v>22</v>
      </c>
      <c r="C79" s="14" t="s">
        <v>3</v>
      </c>
      <c r="D79" s="14">
        <v>1</v>
      </c>
      <c r="E79" s="103">
        <v>0</v>
      </c>
      <c r="F79" s="15">
        <f t="shared" si="0"/>
        <v>0</v>
      </c>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row>
    <row r="80" spans="1:41" s="4" customFormat="1">
      <c r="A80" s="77" t="s">
        <v>206</v>
      </c>
      <c r="B80" s="53" t="s">
        <v>23</v>
      </c>
      <c r="C80" s="14" t="s">
        <v>3</v>
      </c>
      <c r="D80" s="14">
        <v>1</v>
      </c>
      <c r="E80" s="103">
        <v>0</v>
      </c>
      <c r="F80" s="15">
        <f t="shared" si="0"/>
        <v>0</v>
      </c>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row>
    <row r="81" spans="1:41" s="4" customFormat="1">
      <c r="A81" s="77" t="s">
        <v>207</v>
      </c>
      <c r="B81" s="53" t="s">
        <v>24</v>
      </c>
      <c r="C81" s="14" t="s">
        <v>3</v>
      </c>
      <c r="D81" s="14">
        <v>1</v>
      </c>
      <c r="E81" s="103">
        <v>0</v>
      </c>
      <c r="F81" s="15">
        <f t="shared" si="0"/>
        <v>0</v>
      </c>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row>
    <row r="82" spans="1:41" s="5" customFormat="1">
      <c r="A82" s="77" t="s">
        <v>208</v>
      </c>
      <c r="B82" s="53" t="s">
        <v>25</v>
      </c>
      <c r="C82" s="14" t="s">
        <v>3</v>
      </c>
      <c r="D82" s="14">
        <v>1</v>
      </c>
      <c r="E82" s="103">
        <v>0</v>
      </c>
      <c r="F82" s="15">
        <f t="shared" si="0"/>
        <v>0</v>
      </c>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row>
    <row r="83" spans="1:41" s="5" customFormat="1">
      <c r="A83" s="77" t="s">
        <v>209</v>
      </c>
      <c r="B83" s="54" t="s">
        <v>71</v>
      </c>
      <c r="C83" s="14" t="s">
        <v>3</v>
      </c>
      <c r="D83" s="14">
        <v>1</v>
      </c>
      <c r="E83" s="103">
        <v>0</v>
      </c>
      <c r="F83" s="15">
        <f t="shared" si="0"/>
        <v>0</v>
      </c>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row>
    <row r="84" spans="1:41" s="5" customFormat="1">
      <c r="A84" s="77" t="s">
        <v>210</v>
      </c>
      <c r="B84" s="54" t="s">
        <v>64</v>
      </c>
      <c r="C84" s="14" t="s">
        <v>3</v>
      </c>
      <c r="D84" s="14">
        <v>1</v>
      </c>
      <c r="E84" s="103">
        <v>0</v>
      </c>
      <c r="F84" s="15">
        <f t="shared" si="0"/>
        <v>0</v>
      </c>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row>
    <row r="85" spans="1:41" s="5" customFormat="1">
      <c r="A85" s="77" t="s">
        <v>211</v>
      </c>
      <c r="B85" s="53" t="s">
        <v>26</v>
      </c>
      <c r="C85" s="14" t="s">
        <v>3</v>
      </c>
      <c r="D85" s="14">
        <v>1</v>
      </c>
      <c r="E85" s="103">
        <v>0</v>
      </c>
      <c r="F85" s="15">
        <f t="shared" si="0"/>
        <v>0</v>
      </c>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row>
    <row r="86" spans="1:41" s="5" customFormat="1">
      <c r="A86" s="77" t="s">
        <v>212</v>
      </c>
      <c r="B86" s="53" t="s">
        <v>27</v>
      </c>
      <c r="C86" s="14" t="s">
        <v>3</v>
      </c>
      <c r="D86" s="14">
        <v>1</v>
      </c>
      <c r="E86" s="103">
        <v>0</v>
      </c>
      <c r="F86" s="15">
        <f t="shared" si="0"/>
        <v>0</v>
      </c>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row>
    <row r="87" spans="1:41" s="5" customFormat="1">
      <c r="A87" s="77" t="s">
        <v>213</v>
      </c>
      <c r="B87" s="53" t="s">
        <v>28</v>
      </c>
      <c r="C87" s="14" t="s">
        <v>3</v>
      </c>
      <c r="D87" s="14">
        <v>1</v>
      </c>
      <c r="E87" s="103">
        <v>0</v>
      </c>
      <c r="F87" s="15">
        <f t="shared" si="0"/>
        <v>0</v>
      </c>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row>
    <row r="88" spans="1:41" s="5" customFormat="1">
      <c r="A88" s="77" t="s">
        <v>214</v>
      </c>
      <c r="B88" s="53" t="s">
        <v>29</v>
      </c>
      <c r="C88" s="14" t="s">
        <v>3</v>
      </c>
      <c r="D88" s="14">
        <v>1</v>
      </c>
      <c r="E88" s="103">
        <v>0</v>
      </c>
      <c r="F88" s="15">
        <f t="shared" si="0"/>
        <v>0</v>
      </c>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row>
    <row r="89" spans="1:41" s="5" customFormat="1">
      <c r="A89" s="77" t="s">
        <v>215</v>
      </c>
      <c r="B89" s="53" t="s">
        <v>112</v>
      </c>
      <c r="C89" s="14" t="s">
        <v>3</v>
      </c>
      <c r="D89" s="14">
        <v>1</v>
      </c>
      <c r="E89" s="103">
        <v>0</v>
      </c>
      <c r="F89" s="15">
        <f t="shared" si="0"/>
        <v>0</v>
      </c>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row>
    <row r="90" spans="1:41" s="5" customFormat="1">
      <c r="A90" s="77" t="s">
        <v>216</v>
      </c>
      <c r="B90" s="53" t="s">
        <v>30</v>
      </c>
      <c r="C90" s="14" t="s">
        <v>3</v>
      </c>
      <c r="D90" s="14">
        <v>1</v>
      </c>
      <c r="E90" s="103">
        <v>0</v>
      </c>
      <c r="F90" s="15">
        <f t="shared" si="0"/>
        <v>0</v>
      </c>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row>
    <row r="91" spans="1:41" s="5" customFormat="1">
      <c r="A91" s="77" t="s">
        <v>217</v>
      </c>
      <c r="B91" s="53" t="s">
        <v>79</v>
      </c>
      <c r="C91" s="14" t="s">
        <v>3</v>
      </c>
      <c r="D91" s="14">
        <v>1</v>
      </c>
      <c r="E91" s="103">
        <v>0</v>
      </c>
      <c r="F91" s="15">
        <f t="shared" si="0"/>
        <v>0</v>
      </c>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row>
    <row r="92" spans="1:41" s="5" customFormat="1">
      <c r="A92" s="77" t="s">
        <v>218</v>
      </c>
      <c r="B92" s="53" t="s">
        <v>80</v>
      </c>
      <c r="C92" s="14" t="s">
        <v>3</v>
      </c>
      <c r="D92" s="14">
        <v>1</v>
      </c>
      <c r="E92" s="103">
        <v>0</v>
      </c>
      <c r="F92" s="15">
        <f t="shared" si="0"/>
        <v>0</v>
      </c>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row>
    <row r="93" spans="1:41" s="5" customFormat="1">
      <c r="A93" s="77" t="s">
        <v>219</v>
      </c>
      <c r="B93" s="55" t="s">
        <v>53</v>
      </c>
      <c r="C93" s="14" t="s">
        <v>3</v>
      </c>
      <c r="D93" s="14">
        <v>1</v>
      </c>
      <c r="E93" s="103">
        <v>0</v>
      </c>
      <c r="F93" s="15">
        <f t="shared" si="0"/>
        <v>0</v>
      </c>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row>
    <row r="94" spans="1:41" s="5" customFormat="1">
      <c r="A94" s="77" t="s">
        <v>220</v>
      </c>
      <c r="B94" s="53" t="s">
        <v>31</v>
      </c>
      <c r="C94" s="14" t="s">
        <v>3</v>
      </c>
      <c r="D94" s="14">
        <v>1</v>
      </c>
      <c r="E94" s="103">
        <v>0</v>
      </c>
      <c r="F94" s="15">
        <f t="shared" si="0"/>
        <v>0</v>
      </c>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row>
    <row r="95" spans="1:41" s="5" customFormat="1">
      <c r="A95" s="77" t="s">
        <v>221</v>
      </c>
      <c r="B95" s="63" t="s">
        <v>113</v>
      </c>
      <c r="C95" s="14" t="s">
        <v>3</v>
      </c>
      <c r="D95" s="14">
        <v>1</v>
      </c>
      <c r="E95" s="103">
        <v>0</v>
      </c>
      <c r="F95" s="15">
        <f t="shared" si="0"/>
        <v>0</v>
      </c>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row>
    <row r="96" spans="1:41" s="5" customFormat="1">
      <c r="A96" s="77" t="s">
        <v>222</v>
      </c>
      <c r="B96" s="53" t="s">
        <v>114</v>
      </c>
      <c r="C96" s="14" t="s">
        <v>3</v>
      </c>
      <c r="D96" s="14">
        <v>1</v>
      </c>
      <c r="E96" s="103">
        <v>0</v>
      </c>
      <c r="F96" s="15">
        <f t="shared" si="0"/>
        <v>0</v>
      </c>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row>
    <row r="97" spans="1:41" s="5" customFormat="1">
      <c r="A97" s="77" t="s">
        <v>223</v>
      </c>
      <c r="B97" s="53" t="s">
        <v>115</v>
      </c>
      <c r="C97" s="14" t="s">
        <v>3</v>
      </c>
      <c r="D97" s="14">
        <v>1</v>
      </c>
      <c r="E97" s="103">
        <v>0</v>
      </c>
      <c r="F97" s="15">
        <f t="shared" si="0"/>
        <v>0</v>
      </c>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row>
    <row r="98" spans="1:41" s="5" customFormat="1">
      <c r="A98" s="77" t="s">
        <v>224</v>
      </c>
      <c r="B98" s="53" t="s">
        <v>116</v>
      </c>
      <c r="C98" s="14" t="s">
        <v>3</v>
      </c>
      <c r="D98" s="14">
        <v>1</v>
      </c>
      <c r="E98" s="103">
        <v>0</v>
      </c>
      <c r="F98" s="15">
        <f t="shared" si="0"/>
        <v>0</v>
      </c>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row>
    <row r="99" spans="1:41" s="5" customFormat="1">
      <c r="A99" s="77" t="s">
        <v>225</v>
      </c>
      <c r="B99" s="53" t="s">
        <v>117</v>
      </c>
      <c r="C99" s="14" t="s">
        <v>3</v>
      </c>
      <c r="D99" s="14">
        <v>1</v>
      </c>
      <c r="E99" s="103">
        <v>0</v>
      </c>
      <c r="F99" s="15">
        <f t="shared" si="0"/>
        <v>0</v>
      </c>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row>
    <row r="100" spans="1:41" s="5" customFormat="1">
      <c r="A100" s="77" t="s">
        <v>226</v>
      </c>
      <c r="B100" s="53" t="s">
        <v>143</v>
      </c>
      <c r="C100" s="14" t="s">
        <v>3</v>
      </c>
      <c r="D100" s="14">
        <v>1</v>
      </c>
      <c r="E100" s="103">
        <v>0</v>
      </c>
      <c r="F100" s="15">
        <f t="shared" ref="F100" si="1">D100*E100</f>
        <v>0</v>
      </c>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row>
    <row r="101" spans="1:41" s="5" customFormat="1">
      <c r="A101" s="77" t="s">
        <v>227</v>
      </c>
      <c r="B101" s="53" t="s">
        <v>73</v>
      </c>
      <c r="C101" s="14" t="s">
        <v>3</v>
      </c>
      <c r="D101" s="14">
        <v>1</v>
      </c>
      <c r="E101" s="103">
        <v>0</v>
      </c>
      <c r="F101" s="15">
        <f t="shared" si="0"/>
        <v>0</v>
      </c>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row>
    <row r="102" spans="1:41" s="2" customFormat="1" ht="32.25" thickBot="1">
      <c r="A102" s="77" t="s">
        <v>228</v>
      </c>
      <c r="B102" s="85" t="s">
        <v>54</v>
      </c>
      <c r="C102" s="17" t="s">
        <v>3</v>
      </c>
      <c r="D102" s="17">
        <v>1</v>
      </c>
      <c r="E102" s="104">
        <v>0</v>
      </c>
      <c r="F102" s="61">
        <f t="shared" si="0"/>
        <v>0</v>
      </c>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row>
    <row r="103" spans="1:41" s="2" customFormat="1">
      <c r="A103" s="126" t="s">
        <v>229</v>
      </c>
      <c r="B103" s="127"/>
      <c r="C103" s="127"/>
      <c r="D103" s="127"/>
      <c r="E103" s="127"/>
      <c r="F103" s="18">
        <f>F104+F107+F109</f>
        <v>0</v>
      </c>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row>
    <row r="104" spans="1:41" s="2" customFormat="1">
      <c r="A104" s="77" t="s">
        <v>137</v>
      </c>
      <c r="B104" s="111" t="s">
        <v>7</v>
      </c>
      <c r="C104" s="59" t="s">
        <v>8</v>
      </c>
      <c r="D104" s="59">
        <v>4290</v>
      </c>
      <c r="E104" s="103">
        <v>0</v>
      </c>
      <c r="F104" s="94">
        <f>D104*E104</f>
        <v>0</v>
      </c>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row>
    <row r="105" spans="1:41" s="2" customFormat="1">
      <c r="A105" s="77" t="s">
        <v>138</v>
      </c>
      <c r="B105" s="111" t="s">
        <v>55</v>
      </c>
      <c r="C105" s="59" t="s">
        <v>9</v>
      </c>
      <c r="D105" s="59" t="s">
        <v>101</v>
      </c>
      <c r="E105" s="103">
        <v>0</v>
      </c>
      <c r="F105" s="94" t="s">
        <v>101</v>
      </c>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row>
    <row r="106" spans="1:41" s="2" customFormat="1">
      <c r="A106" s="77" t="s">
        <v>139</v>
      </c>
      <c r="B106" s="111" t="s">
        <v>56</v>
      </c>
      <c r="C106" s="59" t="s">
        <v>9</v>
      </c>
      <c r="D106" s="59" t="s">
        <v>101</v>
      </c>
      <c r="E106" s="103">
        <v>0</v>
      </c>
      <c r="F106" s="94" t="s">
        <v>101</v>
      </c>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row>
    <row r="107" spans="1:41" s="2" customFormat="1">
      <c r="A107" s="77" t="s">
        <v>140</v>
      </c>
      <c r="B107" s="111" t="s">
        <v>57</v>
      </c>
      <c r="C107" s="59" t="s">
        <v>9</v>
      </c>
      <c r="D107" s="116">
        <f>D104*71.4</f>
        <v>306306</v>
      </c>
      <c r="E107" s="103">
        <v>0</v>
      </c>
      <c r="F107" s="94">
        <f>D107*E107</f>
        <v>0</v>
      </c>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row>
    <row r="108" spans="1:41" s="2" customFormat="1">
      <c r="A108" s="77" t="s">
        <v>141</v>
      </c>
      <c r="B108" s="111" t="s">
        <v>58</v>
      </c>
      <c r="C108" s="59" t="s">
        <v>9</v>
      </c>
      <c r="D108" s="59" t="s">
        <v>101</v>
      </c>
      <c r="E108" s="103">
        <v>0</v>
      </c>
      <c r="F108" s="94" t="s">
        <v>101</v>
      </c>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row>
    <row r="109" spans="1:41" s="2" customFormat="1" ht="16.5" thickBot="1">
      <c r="A109" s="77" t="s">
        <v>142</v>
      </c>
      <c r="B109" s="112" t="s">
        <v>10</v>
      </c>
      <c r="C109" s="62" t="s">
        <v>8</v>
      </c>
      <c r="D109" s="62">
        <v>4290</v>
      </c>
      <c r="E109" s="104">
        <v>0</v>
      </c>
      <c r="F109" s="110">
        <f>E109*D109</f>
        <v>0</v>
      </c>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row>
    <row r="110" spans="1:41" s="2" customFormat="1">
      <c r="A110" s="126" t="s">
        <v>230</v>
      </c>
      <c r="B110" s="127"/>
      <c r="C110" s="127"/>
      <c r="D110" s="127"/>
      <c r="E110" s="127"/>
      <c r="F110" s="18">
        <f>SUM(F111:F163)</f>
        <v>1150000</v>
      </c>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row>
    <row r="111" spans="1:41" s="6" customFormat="1" ht="31.5">
      <c r="A111" s="77" t="s">
        <v>231</v>
      </c>
      <c r="B111" s="57" t="s">
        <v>118</v>
      </c>
      <c r="C111" s="58" t="s">
        <v>3</v>
      </c>
      <c r="D111" s="59">
        <v>1</v>
      </c>
      <c r="E111" s="103">
        <v>0</v>
      </c>
      <c r="F111" s="94">
        <f t="shared" ref="F111:F163" si="2">D111*E111</f>
        <v>0</v>
      </c>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row>
    <row r="112" spans="1:41" s="2" customFormat="1">
      <c r="A112" s="77" t="s">
        <v>232</v>
      </c>
      <c r="B112" s="52" t="s">
        <v>32</v>
      </c>
      <c r="C112" s="58" t="s">
        <v>3</v>
      </c>
      <c r="D112" s="59">
        <v>1</v>
      </c>
      <c r="E112" s="103">
        <v>0</v>
      </c>
      <c r="F112" s="94">
        <f t="shared" si="2"/>
        <v>0</v>
      </c>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row>
    <row r="113" spans="1:41" s="2" customFormat="1">
      <c r="A113" s="77" t="s">
        <v>233</v>
      </c>
      <c r="B113" s="105" t="s">
        <v>45</v>
      </c>
      <c r="C113" s="58" t="s">
        <v>3</v>
      </c>
      <c r="D113" s="59">
        <v>1</v>
      </c>
      <c r="E113" s="103">
        <v>0</v>
      </c>
      <c r="F113" s="94">
        <f t="shared" si="2"/>
        <v>0</v>
      </c>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row>
    <row r="114" spans="1:41" s="2" customFormat="1">
      <c r="A114" s="77" t="s">
        <v>284</v>
      </c>
      <c r="B114" s="105" t="s">
        <v>119</v>
      </c>
      <c r="C114" s="58" t="s">
        <v>3</v>
      </c>
      <c r="D114" s="59">
        <v>1</v>
      </c>
      <c r="E114" s="103">
        <f>E111</f>
        <v>0</v>
      </c>
      <c r="F114" s="94">
        <f t="shared" si="2"/>
        <v>0</v>
      </c>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row>
    <row r="115" spans="1:41" s="2" customFormat="1">
      <c r="A115" s="77" t="s">
        <v>234</v>
      </c>
      <c r="B115" s="105" t="s">
        <v>33</v>
      </c>
      <c r="C115" s="58" t="s">
        <v>3</v>
      </c>
      <c r="D115" s="59">
        <v>1</v>
      </c>
      <c r="E115" s="103">
        <v>0</v>
      </c>
      <c r="F115" s="94">
        <f t="shared" si="2"/>
        <v>0</v>
      </c>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row>
    <row r="116" spans="1:41" s="2" customFormat="1" ht="31.5">
      <c r="A116" s="77" t="s">
        <v>235</v>
      </c>
      <c r="B116" s="56" t="s">
        <v>81</v>
      </c>
      <c r="C116" s="58" t="s">
        <v>3</v>
      </c>
      <c r="D116" s="59">
        <v>1</v>
      </c>
      <c r="E116" s="103">
        <v>0</v>
      </c>
      <c r="F116" s="94">
        <f t="shared" si="2"/>
        <v>0</v>
      </c>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row>
    <row r="117" spans="1:41" s="2" customFormat="1">
      <c r="A117" s="77" t="s">
        <v>236</v>
      </c>
      <c r="B117" s="53" t="s">
        <v>34</v>
      </c>
      <c r="C117" s="58" t="s">
        <v>3</v>
      </c>
      <c r="D117" s="59">
        <v>1</v>
      </c>
      <c r="E117" s="103">
        <v>0</v>
      </c>
      <c r="F117" s="94">
        <f t="shared" si="2"/>
        <v>0</v>
      </c>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row>
    <row r="118" spans="1:41" s="2" customFormat="1">
      <c r="A118" s="77" t="s">
        <v>237</v>
      </c>
      <c r="B118" s="53" t="s">
        <v>18</v>
      </c>
      <c r="C118" s="58" t="s">
        <v>3</v>
      </c>
      <c r="D118" s="59">
        <v>1</v>
      </c>
      <c r="E118" s="103">
        <v>0</v>
      </c>
      <c r="F118" s="94">
        <f t="shared" si="2"/>
        <v>0</v>
      </c>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c r="AN118" s="72"/>
      <c r="AO118" s="72"/>
    </row>
    <row r="119" spans="1:41" s="2" customFormat="1">
      <c r="A119" s="77" t="s">
        <v>238</v>
      </c>
      <c r="B119" s="51" t="s">
        <v>35</v>
      </c>
      <c r="C119" s="58" t="s">
        <v>3</v>
      </c>
      <c r="D119" s="59">
        <v>1</v>
      </c>
      <c r="E119" s="103">
        <v>0</v>
      </c>
      <c r="F119" s="94">
        <f t="shared" si="2"/>
        <v>0</v>
      </c>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c r="AN119" s="72"/>
      <c r="AO119" s="72"/>
    </row>
    <row r="120" spans="1:41" s="2" customFormat="1">
      <c r="A120" s="77" t="s">
        <v>239</v>
      </c>
      <c r="B120" s="51" t="s">
        <v>19</v>
      </c>
      <c r="C120" s="58" t="s">
        <v>3</v>
      </c>
      <c r="D120" s="59">
        <v>1</v>
      </c>
      <c r="E120" s="103">
        <v>0</v>
      </c>
      <c r="F120" s="94">
        <f t="shared" si="2"/>
        <v>0</v>
      </c>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row>
    <row r="121" spans="1:41" s="2" customFormat="1">
      <c r="A121" s="77" t="s">
        <v>240</v>
      </c>
      <c r="B121" s="52" t="s">
        <v>36</v>
      </c>
      <c r="C121" s="58" t="s">
        <v>3</v>
      </c>
      <c r="D121" s="59">
        <v>1</v>
      </c>
      <c r="E121" s="103">
        <v>0</v>
      </c>
      <c r="F121" s="94">
        <f t="shared" si="2"/>
        <v>0</v>
      </c>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row>
    <row r="122" spans="1:41" s="2" customFormat="1">
      <c r="A122" s="77" t="s">
        <v>241</v>
      </c>
      <c r="B122" s="52" t="s">
        <v>37</v>
      </c>
      <c r="C122" s="58" t="s">
        <v>3</v>
      </c>
      <c r="D122" s="59">
        <v>1</v>
      </c>
      <c r="E122" s="103">
        <v>0</v>
      </c>
      <c r="F122" s="94">
        <f t="shared" si="2"/>
        <v>0</v>
      </c>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row>
    <row r="123" spans="1:41" s="2" customFormat="1">
      <c r="A123" s="77" t="s">
        <v>242</v>
      </c>
      <c r="B123" s="53" t="s">
        <v>59</v>
      </c>
      <c r="C123" s="58" t="s">
        <v>3</v>
      </c>
      <c r="D123" s="59">
        <v>1</v>
      </c>
      <c r="E123" s="103">
        <v>0</v>
      </c>
      <c r="F123" s="94">
        <f t="shared" si="2"/>
        <v>0</v>
      </c>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row>
    <row r="124" spans="1:41" s="6" customFormat="1">
      <c r="A124" s="77" t="s">
        <v>243</v>
      </c>
      <c r="B124" s="55" t="s">
        <v>74</v>
      </c>
      <c r="C124" s="58" t="s">
        <v>3</v>
      </c>
      <c r="D124" s="59">
        <v>1</v>
      </c>
      <c r="E124" s="103">
        <v>0</v>
      </c>
      <c r="F124" s="94">
        <f t="shared" si="2"/>
        <v>0</v>
      </c>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row>
    <row r="125" spans="1:41" s="2" customFormat="1">
      <c r="A125" s="77" t="s">
        <v>244</v>
      </c>
      <c r="B125" s="55" t="s">
        <v>120</v>
      </c>
      <c r="C125" s="58" t="s">
        <v>3</v>
      </c>
      <c r="D125" s="59">
        <v>1</v>
      </c>
      <c r="E125" s="103">
        <v>0</v>
      </c>
      <c r="F125" s="94">
        <f t="shared" si="2"/>
        <v>0</v>
      </c>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row>
    <row r="126" spans="1:41" s="2" customFormat="1" ht="31.5">
      <c r="A126" s="77" t="s">
        <v>245</v>
      </c>
      <c r="B126" s="57" t="s">
        <v>121</v>
      </c>
      <c r="C126" s="58" t="s">
        <v>3</v>
      </c>
      <c r="D126" s="59">
        <v>1</v>
      </c>
      <c r="E126" s="103">
        <v>0</v>
      </c>
      <c r="F126" s="94">
        <f t="shared" si="2"/>
        <v>0</v>
      </c>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row>
    <row r="127" spans="1:41" s="2" customFormat="1">
      <c r="A127" s="77" t="s">
        <v>246</v>
      </c>
      <c r="B127" s="51" t="s">
        <v>60</v>
      </c>
      <c r="C127" s="58" t="s">
        <v>3</v>
      </c>
      <c r="D127" s="59">
        <v>1</v>
      </c>
      <c r="E127" s="103">
        <v>0</v>
      </c>
      <c r="F127" s="94">
        <f t="shared" si="2"/>
        <v>0</v>
      </c>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row>
    <row r="128" spans="1:41" s="2" customFormat="1">
      <c r="A128" s="77" t="s">
        <v>247</v>
      </c>
      <c r="B128" s="52" t="s">
        <v>61</v>
      </c>
      <c r="C128" s="58" t="s">
        <v>3</v>
      </c>
      <c r="D128" s="59">
        <v>1</v>
      </c>
      <c r="E128" s="103">
        <v>0</v>
      </c>
      <c r="F128" s="94">
        <f t="shared" si="2"/>
        <v>0</v>
      </c>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row>
    <row r="129" spans="1:41" s="2" customFormat="1">
      <c r="A129" s="77" t="s">
        <v>248</v>
      </c>
      <c r="B129" s="52" t="s">
        <v>38</v>
      </c>
      <c r="C129" s="58" t="s">
        <v>3</v>
      </c>
      <c r="D129" s="59">
        <v>1</v>
      </c>
      <c r="E129" s="103">
        <v>0</v>
      </c>
      <c r="F129" s="94">
        <f t="shared" si="2"/>
        <v>0</v>
      </c>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row>
    <row r="130" spans="1:41" s="2" customFormat="1">
      <c r="A130" s="77" t="s">
        <v>249</v>
      </c>
      <c r="B130" s="52" t="s">
        <v>62</v>
      </c>
      <c r="C130" s="58" t="s">
        <v>3</v>
      </c>
      <c r="D130" s="59">
        <v>1</v>
      </c>
      <c r="E130" s="103">
        <v>0</v>
      </c>
      <c r="F130" s="94">
        <f t="shared" si="2"/>
        <v>0</v>
      </c>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row>
    <row r="131" spans="1:41" s="2" customFormat="1">
      <c r="A131" s="77" t="s">
        <v>250</v>
      </c>
      <c r="B131" s="52" t="s">
        <v>42</v>
      </c>
      <c r="C131" s="58" t="s">
        <v>3</v>
      </c>
      <c r="D131" s="59">
        <v>1</v>
      </c>
      <c r="E131" s="103">
        <v>0</v>
      </c>
      <c r="F131" s="94">
        <f t="shared" si="2"/>
        <v>0</v>
      </c>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row>
    <row r="132" spans="1:41" s="2" customFormat="1">
      <c r="A132" s="77" t="s">
        <v>251</v>
      </c>
      <c r="B132" s="52" t="s">
        <v>122</v>
      </c>
      <c r="C132" s="58" t="s">
        <v>3</v>
      </c>
      <c r="D132" s="59">
        <v>1</v>
      </c>
      <c r="E132" s="103">
        <v>0</v>
      </c>
      <c r="F132" s="94">
        <f t="shared" si="2"/>
        <v>0</v>
      </c>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c r="AN132" s="72"/>
      <c r="AO132" s="72"/>
    </row>
    <row r="133" spans="1:41" s="2" customFormat="1">
      <c r="A133" s="77" t="s">
        <v>252</v>
      </c>
      <c r="B133" s="55" t="s">
        <v>144</v>
      </c>
      <c r="C133" s="58" t="s">
        <v>3</v>
      </c>
      <c r="D133" s="59">
        <v>1</v>
      </c>
      <c r="E133" s="103">
        <v>0</v>
      </c>
      <c r="F133" s="94">
        <f t="shared" si="2"/>
        <v>0</v>
      </c>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c r="AN133" s="72"/>
      <c r="AO133" s="72"/>
    </row>
    <row r="134" spans="1:41" s="2" customFormat="1">
      <c r="A134" s="77" t="s">
        <v>253</v>
      </c>
      <c r="B134" s="55" t="s">
        <v>43</v>
      </c>
      <c r="C134" s="58" t="s">
        <v>3</v>
      </c>
      <c r="D134" s="59">
        <v>1</v>
      </c>
      <c r="E134" s="103">
        <v>0</v>
      </c>
      <c r="F134" s="94">
        <f t="shared" si="2"/>
        <v>0</v>
      </c>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row>
    <row r="135" spans="1:41" s="2" customFormat="1" ht="31.5">
      <c r="A135" s="77" t="s">
        <v>254</v>
      </c>
      <c r="B135" s="57" t="s">
        <v>63</v>
      </c>
      <c r="C135" s="58" t="s">
        <v>3</v>
      </c>
      <c r="D135" s="59">
        <v>1</v>
      </c>
      <c r="E135" s="103">
        <v>0</v>
      </c>
      <c r="F135" s="94">
        <f t="shared" si="2"/>
        <v>0</v>
      </c>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2"/>
      <c r="AM135" s="72"/>
      <c r="AN135" s="72"/>
      <c r="AO135" s="72"/>
    </row>
    <row r="136" spans="1:41" s="2" customFormat="1">
      <c r="A136" s="77" t="s">
        <v>255</v>
      </c>
      <c r="B136" s="55" t="s">
        <v>156</v>
      </c>
      <c r="C136" s="58" t="s">
        <v>3</v>
      </c>
      <c r="D136" s="59">
        <v>1</v>
      </c>
      <c r="E136" s="103">
        <v>0</v>
      </c>
      <c r="F136" s="94">
        <f t="shared" si="2"/>
        <v>0</v>
      </c>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2"/>
      <c r="AM136" s="72"/>
      <c r="AN136" s="72"/>
      <c r="AO136" s="72"/>
    </row>
    <row r="137" spans="1:41" s="2" customFormat="1">
      <c r="A137" s="77" t="s">
        <v>256</v>
      </c>
      <c r="B137" s="55" t="s">
        <v>47</v>
      </c>
      <c r="C137" s="58" t="s">
        <v>3</v>
      </c>
      <c r="D137" s="59">
        <v>1</v>
      </c>
      <c r="E137" s="103">
        <v>0</v>
      </c>
      <c r="F137" s="94">
        <f t="shared" si="2"/>
        <v>0</v>
      </c>
      <c r="G137" s="72"/>
      <c r="H137" s="72"/>
      <c r="I137" s="72"/>
      <c r="J137" s="72"/>
      <c r="K137" s="72"/>
      <c r="L137" s="72"/>
      <c r="M137" s="72"/>
      <c r="N137" s="72"/>
      <c r="O137" s="72"/>
      <c r="P137" s="72"/>
      <c r="Q137" s="72"/>
      <c r="R137" s="72"/>
      <c r="S137" s="72"/>
      <c r="T137" s="72"/>
      <c r="U137" s="72"/>
      <c r="V137" s="72"/>
      <c r="W137" s="72"/>
      <c r="X137" s="72"/>
      <c r="Y137" s="72"/>
      <c r="Z137" s="72"/>
      <c r="AA137" s="72"/>
      <c r="AB137" s="72"/>
      <c r="AC137" s="72"/>
      <c r="AD137" s="72"/>
      <c r="AE137" s="72"/>
      <c r="AF137" s="72"/>
      <c r="AG137" s="72"/>
      <c r="AH137" s="72"/>
      <c r="AI137" s="72"/>
      <c r="AJ137" s="72"/>
      <c r="AK137" s="72"/>
      <c r="AL137" s="72"/>
      <c r="AM137" s="72"/>
      <c r="AN137" s="72"/>
      <c r="AO137" s="72"/>
    </row>
    <row r="138" spans="1:41" s="2" customFormat="1">
      <c r="A138" s="77" t="s">
        <v>257</v>
      </c>
      <c r="B138" s="55" t="s">
        <v>65</v>
      </c>
      <c r="C138" s="58" t="s">
        <v>3</v>
      </c>
      <c r="D138" s="59">
        <v>1</v>
      </c>
      <c r="E138" s="103">
        <v>0</v>
      </c>
      <c r="F138" s="94">
        <f t="shared" si="2"/>
        <v>0</v>
      </c>
      <c r="G138" s="72"/>
      <c r="H138" s="72"/>
      <c r="I138" s="72"/>
      <c r="J138" s="72"/>
      <c r="K138" s="72"/>
      <c r="L138" s="72"/>
      <c r="M138" s="72"/>
      <c r="N138" s="72"/>
      <c r="O138" s="72"/>
      <c r="P138" s="72"/>
      <c r="Q138" s="72"/>
      <c r="R138" s="72"/>
      <c r="S138" s="72"/>
      <c r="T138" s="72"/>
      <c r="U138" s="72"/>
      <c r="V138" s="72"/>
      <c r="W138" s="72"/>
      <c r="X138" s="72"/>
      <c r="Y138" s="72"/>
      <c r="Z138" s="72"/>
      <c r="AA138" s="72"/>
      <c r="AB138" s="72"/>
      <c r="AC138" s="72"/>
      <c r="AD138" s="72"/>
      <c r="AE138" s="72"/>
      <c r="AF138" s="72"/>
      <c r="AG138" s="72"/>
      <c r="AH138" s="72"/>
      <c r="AI138" s="72"/>
      <c r="AJ138" s="72"/>
      <c r="AK138" s="72"/>
      <c r="AL138" s="72"/>
      <c r="AM138" s="72"/>
      <c r="AN138" s="72"/>
      <c r="AO138" s="72"/>
    </row>
    <row r="139" spans="1:41" s="2" customFormat="1">
      <c r="A139" s="77" t="s">
        <v>258</v>
      </c>
      <c r="B139" s="55" t="s">
        <v>41</v>
      </c>
      <c r="C139" s="58" t="s">
        <v>3</v>
      </c>
      <c r="D139" s="59">
        <v>1</v>
      </c>
      <c r="E139" s="103">
        <v>0</v>
      </c>
      <c r="F139" s="94">
        <f t="shared" si="2"/>
        <v>0</v>
      </c>
      <c r="G139" s="72"/>
      <c r="H139" s="72"/>
      <c r="I139" s="72"/>
      <c r="J139" s="72"/>
      <c r="K139" s="72"/>
      <c r="L139" s="72"/>
      <c r="M139" s="72"/>
      <c r="N139" s="72"/>
      <c r="O139" s="72"/>
      <c r="P139" s="72"/>
      <c r="Q139" s="72"/>
      <c r="R139" s="72"/>
      <c r="S139" s="72"/>
      <c r="T139" s="72"/>
      <c r="U139" s="72"/>
      <c r="V139" s="72"/>
      <c r="W139" s="72"/>
      <c r="X139" s="72"/>
      <c r="Y139" s="72"/>
      <c r="Z139" s="72"/>
      <c r="AA139" s="72"/>
      <c r="AB139" s="72"/>
      <c r="AC139" s="72"/>
      <c r="AD139" s="72"/>
      <c r="AE139" s="72"/>
      <c r="AF139" s="72"/>
      <c r="AG139" s="72"/>
      <c r="AH139" s="72"/>
      <c r="AI139" s="72"/>
      <c r="AJ139" s="72"/>
      <c r="AK139" s="72"/>
      <c r="AL139" s="72"/>
      <c r="AM139" s="72"/>
      <c r="AN139" s="72"/>
      <c r="AO139" s="72"/>
    </row>
    <row r="140" spans="1:41" s="2" customFormat="1">
      <c r="A140" s="77" t="s">
        <v>259</v>
      </c>
      <c r="B140" s="55" t="s">
        <v>4</v>
      </c>
      <c r="C140" s="58" t="s">
        <v>3</v>
      </c>
      <c r="D140" s="59">
        <v>1</v>
      </c>
      <c r="E140" s="103">
        <v>0</v>
      </c>
      <c r="F140" s="94">
        <f t="shared" si="2"/>
        <v>0</v>
      </c>
      <c r="G140" s="72"/>
      <c r="H140" s="72"/>
      <c r="I140" s="72"/>
      <c r="J140" s="72"/>
      <c r="K140" s="72"/>
      <c r="L140" s="72"/>
      <c r="M140" s="72"/>
      <c r="N140" s="72"/>
      <c r="O140" s="72"/>
      <c r="P140" s="72"/>
      <c r="Q140" s="72"/>
      <c r="R140" s="72"/>
      <c r="S140" s="72"/>
      <c r="T140" s="72"/>
      <c r="U140" s="72"/>
      <c r="V140" s="72"/>
      <c r="W140" s="72"/>
      <c r="X140" s="72"/>
      <c r="Y140" s="72"/>
      <c r="Z140" s="72"/>
      <c r="AA140" s="72"/>
      <c r="AB140" s="72"/>
      <c r="AC140" s="72"/>
      <c r="AD140" s="72"/>
      <c r="AE140" s="72"/>
      <c r="AF140" s="72"/>
      <c r="AG140" s="72"/>
      <c r="AH140" s="72"/>
      <c r="AI140" s="72"/>
      <c r="AJ140" s="72"/>
      <c r="AK140" s="72"/>
      <c r="AL140" s="72"/>
      <c r="AM140" s="72"/>
      <c r="AN140" s="72"/>
      <c r="AO140" s="72"/>
    </row>
    <row r="141" spans="1:41" s="2" customFormat="1">
      <c r="A141" s="77" t="s">
        <v>260</v>
      </c>
      <c r="B141" s="106" t="s">
        <v>44</v>
      </c>
      <c r="C141" s="58" t="s">
        <v>3</v>
      </c>
      <c r="D141" s="59">
        <v>1</v>
      </c>
      <c r="E141" s="103">
        <v>0</v>
      </c>
      <c r="F141" s="94">
        <f t="shared" si="2"/>
        <v>0</v>
      </c>
      <c r="G141" s="72"/>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c r="AI141" s="72"/>
      <c r="AJ141" s="72"/>
      <c r="AK141" s="72"/>
      <c r="AL141" s="72"/>
      <c r="AM141" s="72"/>
      <c r="AN141" s="72"/>
      <c r="AO141" s="72"/>
    </row>
    <row r="142" spans="1:41" s="2" customFormat="1">
      <c r="A142" s="77" t="s">
        <v>261</v>
      </c>
      <c r="B142" s="106" t="s">
        <v>40</v>
      </c>
      <c r="C142" s="58" t="s">
        <v>3</v>
      </c>
      <c r="D142" s="59">
        <v>1</v>
      </c>
      <c r="E142" s="103">
        <v>0</v>
      </c>
      <c r="F142" s="94">
        <f t="shared" si="2"/>
        <v>0</v>
      </c>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c r="AN142" s="72"/>
      <c r="AO142" s="72"/>
    </row>
    <row r="143" spans="1:41" s="2" customFormat="1">
      <c r="A143" s="77" t="s">
        <v>262</v>
      </c>
      <c r="B143" s="106" t="s">
        <v>39</v>
      </c>
      <c r="C143" s="58" t="s">
        <v>3</v>
      </c>
      <c r="D143" s="59">
        <v>1</v>
      </c>
      <c r="E143" s="103">
        <v>0</v>
      </c>
      <c r="F143" s="94">
        <f t="shared" si="2"/>
        <v>0</v>
      </c>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c r="AN143" s="72"/>
      <c r="AO143" s="72"/>
    </row>
    <row r="144" spans="1:41" s="2" customFormat="1">
      <c r="A144" s="77" t="s">
        <v>263</v>
      </c>
      <c r="B144" s="106" t="s">
        <v>123</v>
      </c>
      <c r="C144" s="58" t="s">
        <v>3</v>
      </c>
      <c r="D144" s="59">
        <v>1</v>
      </c>
      <c r="E144" s="103">
        <v>0</v>
      </c>
      <c r="F144" s="94">
        <f t="shared" si="2"/>
        <v>0</v>
      </c>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c r="AN144" s="72"/>
      <c r="AO144" s="72"/>
    </row>
    <row r="145" spans="1:41" s="2" customFormat="1">
      <c r="A145" s="77" t="s">
        <v>264</v>
      </c>
      <c r="B145" s="106" t="s">
        <v>124</v>
      </c>
      <c r="C145" s="58" t="s">
        <v>3</v>
      </c>
      <c r="D145" s="59">
        <v>1</v>
      </c>
      <c r="E145" s="103">
        <v>0</v>
      </c>
      <c r="F145" s="94">
        <f t="shared" si="2"/>
        <v>0</v>
      </c>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c r="AN145" s="72"/>
      <c r="AO145" s="72"/>
    </row>
    <row r="146" spans="1:41" s="2" customFormat="1">
      <c r="A146" s="77" t="s">
        <v>265</v>
      </c>
      <c r="B146" s="106" t="s">
        <v>125</v>
      </c>
      <c r="C146" s="58" t="s">
        <v>3</v>
      </c>
      <c r="D146" s="59">
        <v>1</v>
      </c>
      <c r="E146" s="103">
        <v>0</v>
      </c>
      <c r="F146" s="94">
        <f t="shared" si="2"/>
        <v>0</v>
      </c>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c r="AN146" s="72"/>
      <c r="AO146" s="72"/>
    </row>
    <row r="147" spans="1:41" s="2" customFormat="1">
      <c r="A147" s="77" t="s">
        <v>266</v>
      </c>
      <c r="B147" s="106" t="s">
        <v>126</v>
      </c>
      <c r="C147" s="58" t="s">
        <v>3</v>
      </c>
      <c r="D147" s="59">
        <v>1</v>
      </c>
      <c r="E147" s="103">
        <v>0</v>
      </c>
      <c r="F147" s="94">
        <f t="shared" si="2"/>
        <v>0</v>
      </c>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2"/>
      <c r="AM147" s="72"/>
      <c r="AN147" s="72"/>
      <c r="AO147" s="72"/>
    </row>
    <row r="148" spans="1:41" s="78" customFormat="1">
      <c r="A148" s="77" t="s">
        <v>267</v>
      </c>
      <c r="B148" s="106" t="s">
        <v>127</v>
      </c>
      <c r="C148" s="58" t="s">
        <v>3</v>
      </c>
      <c r="D148" s="59">
        <v>1</v>
      </c>
      <c r="E148" s="103">
        <v>0</v>
      </c>
      <c r="F148" s="94">
        <f t="shared" si="2"/>
        <v>0</v>
      </c>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c r="AN148" s="72"/>
      <c r="AO148" s="72"/>
    </row>
    <row r="149" spans="1:41" s="78" customFormat="1">
      <c r="A149" s="77" t="s">
        <v>268</v>
      </c>
      <c r="B149" s="106" t="s">
        <v>145</v>
      </c>
      <c r="C149" s="58" t="s">
        <v>3</v>
      </c>
      <c r="D149" s="59">
        <v>1</v>
      </c>
      <c r="E149" s="103">
        <v>0</v>
      </c>
      <c r="F149" s="94">
        <f t="shared" si="2"/>
        <v>0</v>
      </c>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72"/>
      <c r="AG149" s="72"/>
      <c r="AH149" s="72"/>
      <c r="AI149" s="72"/>
      <c r="AJ149" s="72"/>
      <c r="AK149" s="72"/>
      <c r="AL149" s="72"/>
      <c r="AM149" s="72"/>
      <c r="AN149" s="72"/>
      <c r="AO149" s="72"/>
    </row>
    <row r="150" spans="1:41" s="78" customFormat="1">
      <c r="A150" s="77" t="s">
        <v>269</v>
      </c>
      <c r="B150" s="106" t="s">
        <v>128</v>
      </c>
      <c r="C150" s="58" t="s">
        <v>3</v>
      </c>
      <c r="D150" s="59">
        <v>1</v>
      </c>
      <c r="E150" s="103">
        <v>0</v>
      </c>
      <c r="F150" s="94">
        <f t="shared" si="2"/>
        <v>0</v>
      </c>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c r="AK150" s="72"/>
      <c r="AL150" s="72"/>
      <c r="AM150" s="72"/>
      <c r="AN150" s="72"/>
      <c r="AO150" s="72"/>
    </row>
    <row r="151" spans="1:41" s="78" customFormat="1">
      <c r="A151" s="77" t="s">
        <v>270</v>
      </c>
      <c r="B151" s="106" t="s">
        <v>129</v>
      </c>
      <c r="C151" s="58" t="s">
        <v>3</v>
      </c>
      <c r="D151" s="59">
        <v>1</v>
      </c>
      <c r="E151" s="103">
        <v>0</v>
      </c>
      <c r="F151" s="94">
        <f t="shared" si="2"/>
        <v>0</v>
      </c>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c r="AN151" s="72"/>
      <c r="AO151" s="72"/>
    </row>
    <row r="152" spans="1:41" s="78" customFormat="1">
      <c r="A152" s="77" t="s">
        <v>271</v>
      </c>
      <c r="B152" s="106" t="s">
        <v>130</v>
      </c>
      <c r="C152" s="58" t="s">
        <v>3</v>
      </c>
      <c r="D152" s="59">
        <v>1</v>
      </c>
      <c r="E152" s="103">
        <v>0</v>
      </c>
      <c r="F152" s="94">
        <f t="shared" si="2"/>
        <v>0</v>
      </c>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c r="AN152" s="72"/>
      <c r="AO152" s="72"/>
    </row>
    <row r="153" spans="1:41" s="2" customFormat="1">
      <c r="A153" s="77" t="s">
        <v>272</v>
      </c>
      <c r="B153" s="106" t="s">
        <v>82</v>
      </c>
      <c r="C153" s="58" t="s">
        <v>3</v>
      </c>
      <c r="D153" s="59">
        <v>1</v>
      </c>
      <c r="E153" s="103">
        <v>0</v>
      </c>
      <c r="F153" s="94">
        <f t="shared" si="2"/>
        <v>0</v>
      </c>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c r="AN153" s="72"/>
      <c r="AO153" s="72"/>
    </row>
    <row r="154" spans="1:41" s="2" customFormat="1">
      <c r="A154" s="77" t="s">
        <v>273</v>
      </c>
      <c r="B154" s="106" t="s">
        <v>46</v>
      </c>
      <c r="C154" s="58" t="s">
        <v>3</v>
      </c>
      <c r="D154" s="59">
        <v>1</v>
      </c>
      <c r="E154" s="103">
        <v>0</v>
      </c>
      <c r="F154" s="94">
        <f t="shared" si="2"/>
        <v>0</v>
      </c>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c r="AN154" s="72"/>
      <c r="AO154" s="72"/>
    </row>
    <row r="155" spans="1:41" s="2" customFormat="1">
      <c r="A155" s="77" t="s">
        <v>274</v>
      </c>
      <c r="B155" s="106" t="s">
        <v>48</v>
      </c>
      <c r="C155" s="58" t="s">
        <v>3</v>
      </c>
      <c r="D155" s="59">
        <v>1</v>
      </c>
      <c r="E155" s="103">
        <v>0</v>
      </c>
      <c r="F155" s="94">
        <f t="shared" si="2"/>
        <v>0</v>
      </c>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c r="AN155" s="72"/>
      <c r="AO155" s="72"/>
    </row>
    <row r="156" spans="1:41" s="2" customFormat="1">
      <c r="A156" s="77" t="s">
        <v>275</v>
      </c>
      <c r="B156" s="106" t="s">
        <v>131</v>
      </c>
      <c r="C156" s="58" t="s">
        <v>3</v>
      </c>
      <c r="D156" s="59">
        <v>1</v>
      </c>
      <c r="E156" s="103">
        <v>0</v>
      </c>
      <c r="F156" s="94">
        <f t="shared" si="2"/>
        <v>0</v>
      </c>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72"/>
      <c r="AG156" s="72"/>
      <c r="AH156" s="72"/>
      <c r="AI156" s="72"/>
      <c r="AJ156" s="72"/>
      <c r="AK156" s="72"/>
      <c r="AL156" s="72"/>
      <c r="AM156" s="72"/>
      <c r="AN156" s="72"/>
      <c r="AO156" s="72"/>
    </row>
    <row r="157" spans="1:41" s="2" customFormat="1">
      <c r="A157" s="77" t="s">
        <v>276</v>
      </c>
      <c r="B157" s="106" t="s">
        <v>66</v>
      </c>
      <c r="C157" s="58" t="s">
        <v>3</v>
      </c>
      <c r="D157" s="59">
        <v>1</v>
      </c>
      <c r="E157" s="103">
        <v>0</v>
      </c>
      <c r="F157" s="94">
        <f t="shared" si="2"/>
        <v>0</v>
      </c>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c r="AK157" s="72"/>
      <c r="AL157" s="72"/>
      <c r="AM157" s="72"/>
      <c r="AN157" s="72"/>
      <c r="AO157" s="72"/>
    </row>
    <row r="158" spans="1:41" s="2" customFormat="1">
      <c r="A158" s="77" t="s">
        <v>277</v>
      </c>
      <c r="B158" s="106" t="s">
        <v>132</v>
      </c>
      <c r="C158" s="58" t="s">
        <v>3</v>
      </c>
      <c r="D158" s="59">
        <v>1</v>
      </c>
      <c r="E158" s="103">
        <v>0</v>
      </c>
      <c r="F158" s="94">
        <f t="shared" si="2"/>
        <v>0</v>
      </c>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c r="AK158" s="72"/>
      <c r="AL158" s="72"/>
      <c r="AM158" s="72"/>
      <c r="AN158" s="72"/>
      <c r="AO158" s="72"/>
    </row>
    <row r="159" spans="1:41" s="3" customFormat="1">
      <c r="A159" s="77" t="s">
        <v>278</v>
      </c>
      <c r="B159" s="107" t="s">
        <v>152</v>
      </c>
      <c r="C159" s="58" t="s">
        <v>3</v>
      </c>
      <c r="D159" s="59">
        <v>1</v>
      </c>
      <c r="E159" s="60">
        <v>1150000</v>
      </c>
      <c r="F159" s="94">
        <f t="shared" si="2"/>
        <v>1150000</v>
      </c>
      <c r="G159" s="73"/>
      <c r="H159" s="73"/>
      <c r="I159" s="73"/>
      <c r="J159" s="73"/>
      <c r="K159" s="73"/>
      <c r="L159" s="73"/>
      <c r="M159" s="73"/>
      <c r="N159" s="73"/>
      <c r="O159" s="73"/>
      <c r="P159" s="73"/>
      <c r="Q159" s="73"/>
      <c r="R159" s="73"/>
      <c r="S159" s="73"/>
      <c r="T159" s="73"/>
      <c r="U159" s="73"/>
      <c r="V159" s="73"/>
      <c r="W159" s="73"/>
      <c r="X159" s="73"/>
      <c r="Y159" s="73"/>
      <c r="Z159" s="73"/>
      <c r="AA159" s="73"/>
      <c r="AB159" s="73"/>
      <c r="AC159" s="73"/>
      <c r="AD159" s="73"/>
      <c r="AE159" s="73"/>
      <c r="AF159" s="73"/>
      <c r="AG159" s="73"/>
      <c r="AH159" s="73"/>
      <c r="AI159" s="73"/>
      <c r="AJ159" s="73"/>
      <c r="AK159" s="73"/>
      <c r="AL159" s="73"/>
      <c r="AM159" s="73"/>
      <c r="AN159" s="73"/>
      <c r="AO159" s="73"/>
    </row>
    <row r="160" spans="1:41" s="2" customFormat="1">
      <c r="A160" s="77" t="s">
        <v>279</v>
      </c>
      <c r="B160" s="55" t="s">
        <v>67</v>
      </c>
      <c r="C160" s="58" t="s">
        <v>3</v>
      </c>
      <c r="D160" s="59">
        <v>1</v>
      </c>
      <c r="E160" s="103">
        <v>0</v>
      </c>
      <c r="F160" s="94">
        <f t="shared" si="2"/>
        <v>0</v>
      </c>
      <c r="G160" s="72"/>
      <c r="H160" s="72"/>
      <c r="I160" s="72"/>
      <c r="J160" s="72"/>
      <c r="K160" s="72"/>
      <c r="L160" s="72"/>
      <c r="M160" s="72"/>
      <c r="N160" s="72"/>
      <c r="O160" s="72"/>
      <c r="P160" s="72"/>
      <c r="Q160" s="72"/>
      <c r="R160" s="72"/>
      <c r="S160" s="72"/>
      <c r="T160" s="72"/>
      <c r="U160" s="72"/>
      <c r="V160" s="72"/>
      <c r="W160" s="72"/>
      <c r="X160" s="72"/>
      <c r="Y160" s="72"/>
      <c r="Z160" s="72"/>
      <c r="AA160" s="72"/>
      <c r="AB160" s="72"/>
      <c r="AC160" s="72"/>
      <c r="AD160" s="72"/>
      <c r="AE160" s="72"/>
      <c r="AF160" s="72"/>
      <c r="AG160" s="72"/>
      <c r="AH160" s="72"/>
      <c r="AI160" s="72"/>
      <c r="AJ160" s="72"/>
      <c r="AK160" s="72"/>
      <c r="AL160" s="72"/>
      <c r="AM160" s="72"/>
      <c r="AN160" s="72"/>
      <c r="AO160" s="72"/>
    </row>
    <row r="161" spans="1:41" s="2" customFormat="1">
      <c r="A161" s="77" t="s">
        <v>280</v>
      </c>
      <c r="B161" s="55" t="s">
        <v>68</v>
      </c>
      <c r="C161" s="58" t="s">
        <v>3</v>
      </c>
      <c r="D161" s="59">
        <v>1</v>
      </c>
      <c r="E161" s="103">
        <v>0</v>
      </c>
      <c r="F161" s="94">
        <f t="shared" si="2"/>
        <v>0</v>
      </c>
      <c r="G161" s="72"/>
      <c r="H161" s="72"/>
      <c r="I161" s="72"/>
      <c r="J161" s="72"/>
      <c r="K161" s="72"/>
      <c r="L161" s="72"/>
      <c r="M161" s="72"/>
      <c r="N161" s="72"/>
      <c r="O161" s="72"/>
      <c r="P161" s="72"/>
      <c r="Q161" s="72"/>
      <c r="R161" s="72"/>
      <c r="S161" s="72"/>
      <c r="T161" s="72"/>
      <c r="U161" s="72"/>
      <c r="V161" s="72"/>
      <c r="W161" s="72"/>
      <c r="X161" s="72"/>
      <c r="Y161" s="72"/>
      <c r="Z161" s="72"/>
      <c r="AA161" s="72"/>
      <c r="AB161" s="72"/>
      <c r="AC161" s="72"/>
      <c r="AD161" s="72"/>
      <c r="AE161" s="72"/>
      <c r="AF161" s="72"/>
      <c r="AG161" s="72"/>
      <c r="AH161" s="72"/>
      <c r="AI161" s="72"/>
      <c r="AJ161" s="72"/>
      <c r="AK161" s="72"/>
      <c r="AL161" s="72"/>
      <c r="AM161" s="72"/>
      <c r="AN161" s="72"/>
      <c r="AO161" s="72"/>
    </row>
    <row r="162" spans="1:41" s="2" customFormat="1" ht="31.5">
      <c r="A162" s="77" t="s">
        <v>281</v>
      </c>
      <c r="B162" s="57" t="s">
        <v>75</v>
      </c>
      <c r="C162" s="58" t="s">
        <v>3</v>
      </c>
      <c r="D162" s="59">
        <v>1</v>
      </c>
      <c r="E162" s="103">
        <v>0</v>
      </c>
      <c r="F162" s="94">
        <f t="shared" si="2"/>
        <v>0</v>
      </c>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72"/>
      <c r="AG162" s="72"/>
      <c r="AH162" s="72"/>
      <c r="AI162" s="72"/>
      <c r="AJ162" s="72"/>
      <c r="AK162" s="72"/>
      <c r="AL162" s="72"/>
      <c r="AM162" s="72"/>
      <c r="AN162" s="72"/>
      <c r="AO162" s="72"/>
    </row>
    <row r="163" spans="1:41" s="2" customFormat="1" ht="16.5" thickBot="1">
      <c r="A163" s="77" t="s">
        <v>282</v>
      </c>
      <c r="B163" s="108" t="s">
        <v>76</v>
      </c>
      <c r="C163" s="109" t="s">
        <v>3</v>
      </c>
      <c r="D163" s="62">
        <v>1</v>
      </c>
      <c r="E163" s="104">
        <v>0</v>
      </c>
      <c r="F163" s="110">
        <f t="shared" si="2"/>
        <v>0</v>
      </c>
      <c r="G163" s="72"/>
      <c r="H163" s="72"/>
      <c r="I163" s="72"/>
      <c r="J163" s="72"/>
      <c r="K163" s="72"/>
      <c r="L163" s="72"/>
      <c r="M163" s="72"/>
      <c r="N163" s="72"/>
      <c r="O163" s="72"/>
      <c r="P163" s="72"/>
      <c r="Q163" s="72"/>
      <c r="R163" s="72"/>
      <c r="S163" s="72"/>
      <c r="T163" s="72"/>
      <c r="U163" s="72"/>
      <c r="V163" s="72"/>
      <c r="W163" s="72"/>
      <c r="X163" s="72"/>
      <c r="Y163" s="72"/>
      <c r="Z163" s="72"/>
      <c r="AA163" s="72"/>
      <c r="AB163" s="72"/>
      <c r="AC163" s="72"/>
      <c r="AD163" s="72"/>
      <c r="AE163" s="72"/>
      <c r="AF163" s="72"/>
      <c r="AG163" s="72"/>
      <c r="AH163" s="72"/>
      <c r="AI163" s="72"/>
      <c r="AJ163" s="72"/>
      <c r="AK163" s="72"/>
      <c r="AL163" s="72"/>
      <c r="AM163" s="72"/>
      <c r="AN163" s="72"/>
      <c r="AO163" s="72"/>
    </row>
    <row r="164" spans="1:41" s="2" customFormat="1">
      <c r="A164" s="19"/>
      <c r="B164" s="141" t="s">
        <v>90</v>
      </c>
      <c r="C164" s="141"/>
      <c r="D164" s="141"/>
      <c r="E164" s="141"/>
      <c r="F164" s="18">
        <f>SUM(F165:F169)</f>
        <v>0</v>
      </c>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c r="AI164" s="72"/>
      <c r="AJ164" s="72"/>
      <c r="AK164" s="72"/>
      <c r="AL164" s="72"/>
      <c r="AM164" s="72"/>
      <c r="AN164" s="72"/>
      <c r="AO164" s="72"/>
    </row>
    <row r="165" spans="1:41" s="2" customFormat="1">
      <c r="A165" s="77" t="s">
        <v>92</v>
      </c>
      <c r="B165" s="57" t="s">
        <v>148</v>
      </c>
      <c r="C165" s="58" t="s">
        <v>93</v>
      </c>
      <c r="D165" s="59">
        <v>120</v>
      </c>
      <c r="E165" s="103">
        <v>0</v>
      </c>
      <c r="F165" s="94">
        <f t="shared" ref="F165:F168" si="3">E165*D165</f>
        <v>0</v>
      </c>
      <c r="G165" s="72"/>
      <c r="H165" s="72"/>
      <c r="I165" s="72"/>
      <c r="J165" s="72"/>
      <c r="K165" s="72"/>
      <c r="L165" s="72"/>
      <c r="M165" s="72"/>
      <c r="N165" s="72"/>
      <c r="O165" s="72"/>
      <c r="P165" s="72"/>
      <c r="Q165" s="72"/>
      <c r="R165" s="72"/>
      <c r="S165" s="72"/>
      <c r="T165" s="72"/>
      <c r="U165" s="72"/>
      <c r="V165" s="72"/>
      <c r="W165" s="72"/>
      <c r="X165" s="72"/>
      <c r="Y165" s="72"/>
      <c r="Z165" s="72"/>
      <c r="AA165" s="72"/>
      <c r="AB165" s="72"/>
      <c r="AC165" s="72"/>
      <c r="AD165" s="72"/>
      <c r="AE165" s="72"/>
      <c r="AF165" s="72"/>
      <c r="AG165" s="72"/>
      <c r="AH165" s="72"/>
      <c r="AI165" s="72"/>
      <c r="AJ165" s="72"/>
      <c r="AK165" s="72"/>
      <c r="AL165" s="72"/>
      <c r="AM165" s="72"/>
      <c r="AN165" s="72"/>
      <c r="AO165" s="72"/>
    </row>
    <row r="166" spans="1:41" s="2" customFormat="1">
      <c r="A166" s="77" t="s">
        <v>149</v>
      </c>
      <c r="B166" s="57" t="s">
        <v>153</v>
      </c>
      <c r="C166" s="58" t="s">
        <v>93</v>
      </c>
      <c r="D166" s="59">
        <v>120</v>
      </c>
      <c r="E166" s="103">
        <v>0</v>
      </c>
      <c r="F166" s="94">
        <f t="shared" si="3"/>
        <v>0</v>
      </c>
      <c r="G166" s="72"/>
      <c r="H166" s="72"/>
      <c r="I166" s="72"/>
      <c r="J166" s="72"/>
      <c r="K166" s="72"/>
      <c r="L166" s="72"/>
      <c r="M166" s="72"/>
      <c r="N166" s="72"/>
      <c r="O166" s="72"/>
      <c r="P166" s="72"/>
      <c r="Q166" s="72"/>
      <c r="R166" s="72"/>
      <c r="S166" s="72"/>
      <c r="T166" s="72"/>
      <c r="U166" s="72"/>
      <c r="V166" s="72"/>
      <c r="W166" s="72"/>
      <c r="X166" s="72"/>
      <c r="Y166" s="72"/>
      <c r="Z166" s="72"/>
      <c r="AA166" s="72"/>
      <c r="AB166" s="72"/>
      <c r="AC166" s="72"/>
      <c r="AD166" s="72"/>
      <c r="AE166" s="72"/>
      <c r="AF166" s="72"/>
      <c r="AG166" s="72"/>
      <c r="AH166" s="72"/>
      <c r="AI166" s="72"/>
      <c r="AJ166" s="72"/>
      <c r="AK166" s="72"/>
      <c r="AL166" s="72"/>
      <c r="AM166" s="72"/>
      <c r="AN166" s="72"/>
      <c r="AO166" s="72"/>
    </row>
    <row r="167" spans="1:41" s="2" customFormat="1">
      <c r="A167" s="77" t="s">
        <v>70</v>
      </c>
      <c r="B167" s="57" t="s">
        <v>91</v>
      </c>
      <c r="C167" s="58" t="s">
        <v>77</v>
      </c>
      <c r="D167" s="59">
        <v>7000</v>
      </c>
      <c r="E167" s="103">
        <v>0</v>
      </c>
      <c r="F167" s="94">
        <f t="shared" si="3"/>
        <v>0</v>
      </c>
      <c r="G167" s="72"/>
      <c r="H167" s="72"/>
      <c r="I167" s="72"/>
      <c r="J167" s="72"/>
      <c r="K167" s="72"/>
      <c r="L167" s="72"/>
      <c r="M167" s="72"/>
      <c r="N167" s="72"/>
      <c r="O167" s="72"/>
      <c r="P167" s="72"/>
      <c r="Q167" s="72"/>
      <c r="R167" s="72"/>
      <c r="S167" s="72"/>
      <c r="T167" s="72"/>
      <c r="U167" s="72"/>
      <c r="V167" s="72"/>
      <c r="W167" s="72"/>
      <c r="X167" s="72"/>
      <c r="Y167" s="72"/>
      <c r="Z167" s="72"/>
      <c r="AA167" s="72"/>
      <c r="AB167" s="72"/>
      <c r="AC167" s="72"/>
      <c r="AD167" s="72"/>
      <c r="AE167" s="72"/>
      <c r="AF167" s="72"/>
      <c r="AG167" s="72"/>
      <c r="AH167" s="72"/>
      <c r="AI167" s="72"/>
      <c r="AJ167" s="72"/>
      <c r="AK167" s="72"/>
      <c r="AL167" s="72"/>
      <c r="AM167" s="72"/>
      <c r="AN167" s="72"/>
      <c r="AO167" s="72"/>
    </row>
    <row r="168" spans="1:41" s="2" customFormat="1">
      <c r="A168" s="77" t="s">
        <v>87</v>
      </c>
      <c r="B168" s="57" t="s">
        <v>146</v>
      </c>
      <c r="C168" s="58" t="s">
        <v>77</v>
      </c>
      <c r="D168" s="59">
        <v>5000</v>
      </c>
      <c r="E168" s="103">
        <v>0</v>
      </c>
      <c r="F168" s="94">
        <f t="shared" si="3"/>
        <v>0</v>
      </c>
      <c r="G168" s="72"/>
      <c r="H168" s="72"/>
      <c r="I168" s="72"/>
      <c r="J168" s="72"/>
      <c r="K168" s="72"/>
      <c r="L168" s="72"/>
      <c r="M168" s="72"/>
      <c r="N168" s="72"/>
      <c r="O168" s="72"/>
      <c r="P168" s="72"/>
      <c r="Q168" s="72"/>
      <c r="R168" s="72"/>
      <c r="S168" s="72"/>
      <c r="T168" s="72"/>
      <c r="U168" s="72"/>
      <c r="V168" s="72"/>
      <c r="W168" s="72"/>
      <c r="X168" s="72"/>
      <c r="Y168" s="72"/>
      <c r="Z168" s="72"/>
      <c r="AA168" s="72"/>
      <c r="AB168" s="72"/>
      <c r="AC168" s="72"/>
      <c r="AD168" s="72"/>
      <c r="AE168" s="72"/>
      <c r="AF168" s="72"/>
      <c r="AG168" s="72"/>
      <c r="AH168" s="72"/>
      <c r="AI168" s="72"/>
      <c r="AJ168" s="72"/>
      <c r="AK168" s="72"/>
      <c r="AL168" s="72"/>
      <c r="AM168" s="72"/>
      <c r="AN168" s="72"/>
      <c r="AO168" s="72"/>
    </row>
    <row r="169" spans="1:41" s="2" customFormat="1" ht="16.5" thickBot="1">
      <c r="A169" s="77" t="s">
        <v>89</v>
      </c>
      <c r="B169" s="57" t="s">
        <v>147</v>
      </c>
      <c r="C169" s="58" t="s">
        <v>93</v>
      </c>
      <c r="D169" s="59">
        <v>5900</v>
      </c>
      <c r="E169" s="103">
        <v>0</v>
      </c>
      <c r="F169" s="94">
        <f>E169*D169</f>
        <v>0</v>
      </c>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c r="AF169" s="72"/>
      <c r="AG169" s="72"/>
      <c r="AH169" s="72"/>
      <c r="AI169" s="72"/>
      <c r="AJ169" s="72"/>
      <c r="AK169" s="72"/>
      <c r="AL169" s="72"/>
      <c r="AM169" s="72"/>
      <c r="AN169" s="72"/>
      <c r="AO169" s="72"/>
    </row>
    <row r="170" spans="1:41" s="2" customFormat="1">
      <c r="A170" s="69"/>
      <c r="B170" s="142" t="s">
        <v>98</v>
      </c>
      <c r="C170" s="142"/>
      <c r="D170" s="142"/>
      <c r="E170" s="142"/>
      <c r="F170" s="70"/>
      <c r="G170" s="72"/>
      <c r="H170" s="72"/>
      <c r="I170" s="72"/>
      <c r="J170" s="72"/>
      <c r="K170" s="72"/>
      <c r="L170" s="72"/>
      <c r="M170" s="72"/>
      <c r="N170" s="72"/>
      <c r="O170" s="72"/>
      <c r="P170" s="72"/>
      <c r="Q170" s="72"/>
      <c r="R170" s="72"/>
      <c r="S170" s="72"/>
      <c r="T170" s="72"/>
      <c r="U170" s="72"/>
      <c r="V170" s="72"/>
      <c r="W170" s="72"/>
      <c r="X170" s="72"/>
      <c r="Y170" s="72"/>
      <c r="Z170" s="72"/>
      <c r="AA170" s="72"/>
      <c r="AB170" s="72"/>
      <c r="AC170" s="72"/>
      <c r="AD170" s="72"/>
      <c r="AE170" s="72"/>
      <c r="AF170" s="72"/>
      <c r="AG170" s="72"/>
      <c r="AH170" s="72"/>
      <c r="AI170" s="72"/>
      <c r="AJ170" s="72"/>
      <c r="AK170" s="72"/>
      <c r="AL170" s="72"/>
      <c r="AM170" s="72"/>
      <c r="AN170" s="72"/>
      <c r="AO170" s="72"/>
    </row>
    <row r="171" spans="1:41" s="2" customFormat="1" ht="16.5" thickBot="1">
      <c r="A171" s="16"/>
      <c r="B171" s="20" t="s">
        <v>99</v>
      </c>
      <c r="C171" s="17" t="s">
        <v>100</v>
      </c>
      <c r="D171" s="17" t="s">
        <v>101</v>
      </c>
      <c r="E171" s="113">
        <v>0</v>
      </c>
      <c r="F171" s="21" t="s">
        <v>101</v>
      </c>
      <c r="G171" s="72"/>
      <c r="H171" s="72"/>
      <c r="I171" s="72"/>
      <c r="J171" s="72"/>
      <c r="K171" s="72"/>
      <c r="L171" s="72"/>
      <c r="M171" s="72"/>
      <c r="N171" s="72"/>
      <c r="O171" s="72"/>
      <c r="P171" s="72"/>
      <c r="Q171" s="72"/>
      <c r="R171" s="72"/>
      <c r="S171" s="72"/>
      <c r="T171" s="72"/>
      <c r="U171" s="72"/>
      <c r="V171" s="72"/>
      <c r="W171" s="72"/>
      <c r="X171" s="72"/>
      <c r="Y171" s="72"/>
      <c r="Z171" s="72"/>
      <c r="AA171" s="72"/>
      <c r="AB171" s="72"/>
      <c r="AC171" s="72"/>
      <c r="AD171" s="72"/>
      <c r="AE171" s="72"/>
      <c r="AF171" s="72"/>
      <c r="AG171" s="72"/>
      <c r="AH171" s="72"/>
      <c r="AI171" s="72"/>
      <c r="AJ171" s="72"/>
      <c r="AK171" s="72"/>
      <c r="AL171" s="72"/>
      <c r="AM171" s="72"/>
      <c r="AN171" s="72"/>
      <c r="AO171" s="72"/>
    </row>
    <row r="172" spans="1:41" s="2" customFormat="1">
      <c r="A172" s="22"/>
      <c r="B172" s="23" t="s">
        <v>154</v>
      </c>
      <c r="C172" s="24" t="s">
        <v>102</v>
      </c>
      <c r="D172" s="25"/>
      <c r="E172" s="26"/>
      <c r="F172" s="27">
        <f>F14+F16+F18+F60+F103+F110+F164</f>
        <v>1150000</v>
      </c>
      <c r="G172" s="72"/>
      <c r="H172" s="72"/>
      <c r="I172" s="72"/>
      <c r="J172" s="72"/>
      <c r="K172" s="72"/>
      <c r="L172" s="72"/>
      <c r="M172" s="72"/>
      <c r="N172" s="72"/>
      <c r="O172" s="72"/>
      <c r="P172" s="72"/>
      <c r="Q172" s="72"/>
      <c r="R172" s="72"/>
      <c r="S172" s="72"/>
      <c r="T172" s="72"/>
      <c r="U172" s="72"/>
      <c r="V172" s="72"/>
      <c r="W172" s="72"/>
      <c r="X172" s="72"/>
      <c r="Y172" s="72"/>
      <c r="Z172" s="72"/>
      <c r="AA172" s="72"/>
      <c r="AB172" s="72"/>
      <c r="AC172" s="72"/>
      <c r="AD172" s="72"/>
      <c r="AE172" s="72"/>
      <c r="AF172" s="72"/>
      <c r="AG172" s="72"/>
      <c r="AH172" s="72"/>
      <c r="AI172" s="72"/>
      <c r="AJ172" s="72"/>
      <c r="AK172" s="72"/>
      <c r="AL172" s="72"/>
      <c r="AM172" s="72"/>
      <c r="AN172" s="72"/>
      <c r="AO172" s="72"/>
    </row>
    <row r="173" spans="1:41" s="2" customFormat="1">
      <c r="A173" s="28"/>
      <c r="B173" s="29" t="s">
        <v>103</v>
      </c>
      <c r="C173" s="30" t="s">
        <v>104</v>
      </c>
      <c r="D173" s="31">
        <v>22</v>
      </c>
      <c r="E173" s="32"/>
      <c r="F173" s="33">
        <f>F172/100*D173</f>
        <v>253000</v>
      </c>
      <c r="G173" s="72"/>
      <c r="H173" s="72"/>
      <c r="I173" s="72"/>
      <c r="J173" s="72"/>
      <c r="K173" s="72"/>
      <c r="L173" s="72"/>
      <c r="M173" s="72"/>
      <c r="N173" s="72"/>
      <c r="O173" s="72"/>
      <c r="P173" s="72"/>
      <c r="Q173" s="72"/>
      <c r="R173" s="72"/>
      <c r="S173" s="72"/>
      <c r="T173" s="72"/>
      <c r="U173" s="72"/>
      <c r="V173" s="72"/>
      <c r="W173" s="72"/>
      <c r="X173" s="72"/>
      <c r="Y173" s="72"/>
      <c r="Z173" s="72"/>
      <c r="AA173" s="72"/>
      <c r="AB173" s="72"/>
      <c r="AC173" s="72"/>
      <c r="AD173" s="72"/>
      <c r="AE173" s="72"/>
      <c r="AF173" s="72"/>
      <c r="AG173" s="72"/>
      <c r="AH173" s="72"/>
      <c r="AI173" s="72"/>
      <c r="AJ173" s="72"/>
      <c r="AK173" s="72"/>
      <c r="AL173" s="72"/>
      <c r="AM173" s="72"/>
      <c r="AN173" s="72"/>
      <c r="AO173" s="72"/>
    </row>
    <row r="174" spans="1:41" s="2" customFormat="1" ht="16.5" thickBot="1">
      <c r="A174" s="34"/>
      <c r="B174" s="35" t="s">
        <v>105</v>
      </c>
      <c r="C174" s="36" t="s">
        <v>102</v>
      </c>
      <c r="D174" s="37"/>
      <c r="E174" s="38"/>
      <c r="F174" s="39">
        <f>F172+F173</f>
        <v>1403000</v>
      </c>
      <c r="G174" s="72"/>
      <c r="H174" s="72"/>
      <c r="I174" s="72"/>
      <c r="J174" s="72"/>
      <c r="K174" s="72"/>
      <c r="L174" s="72"/>
      <c r="M174" s="72"/>
      <c r="N174" s="72"/>
      <c r="O174" s="72"/>
      <c r="P174" s="72"/>
      <c r="Q174" s="72"/>
      <c r="R174" s="72"/>
      <c r="S174" s="72"/>
      <c r="T174" s="72"/>
      <c r="U174" s="72"/>
      <c r="V174" s="72"/>
      <c r="W174" s="72"/>
      <c r="X174" s="72"/>
      <c r="Y174" s="72"/>
      <c r="Z174" s="72"/>
      <c r="AA174" s="72"/>
      <c r="AB174" s="72"/>
      <c r="AC174" s="72"/>
      <c r="AD174" s="72"/>
      <c r="AE174" s="72"/>
      <c r="AF174" s="72"/>
      <c r="AG174" s="72"/>
      <c r="AH174" s="72"/>
      <c r="AI174" s="72"/>
      <c r="AJ174" s="72"/>
      <c r="AK174" s="72"/>
      <c r="AL174" s="72"/>
      <c r="AM174" s="72"/>
      <c r="AN174" s="72"/>
      <c r="AO174" s="72"/>
    </row>
    <row r="175" spans="1:41" s="2" customFormat="1" ht="24" customHeight="1">
      <c r="A175" s="40"/>
      <c r="B175" s="41"/>
      <c r="C175" s="41"/>
      <c r="D175" s="41"/>
      <c r="E175" s="42"/>
      <c r="F175" s="43"/>
      <c r="G175" s="72"/>
      <c r="H175" s="72"/>
      <c r="I175" s="72"/>
      <c r="J175" s="72"/>
      <c r="K175" s="72"/>
      <c r="L175" s="72"/>
      <c r="M175" s="72"/>
      <c r="N175" s="72"/>
      <c r="O175" s="72"/>
      <c r="P175" s="72"/>
      <c r="Q175" s="72"/>
      <c r="R175" s="72"/>
      <c r="S175" s="72"/>
      <c r="T175" s="72"/>
      <c r="U175" s="72"/>
      <c r="V175" s="72"/>
      <c r="W175" s="72"/>
      <c r="X175" s="72"/>
      <c r="Y175" s="72"/>
      <c r="Z175" s="72"/>
      <c r="AA175" s="72"/>
      <c r="AB175" s="72"/>
      <c r="AC175" s="72"/>
      <c r="AD175" s="72"/>
      <c r="AE175" s="72"/>
      <c r="AF175" s="72"/>
      <c r="AG175" s="72"/>
      <c r="AH175" s="72"/>
      <c r="AI175" s="72"/>
      <c r="AJ175" s="72"/>
      <c r="AK175" s="72"/>
      <c r="AL175" s="72"/>
      <c r="AM175" s="72"/>
      <c r="AN175" s="72"/>
      <c r="AO175" s="72"/>
    </row>
    <row r="176" spans="1:41" s="2" customFormat="1" ht="87" customHeight="1">
      <c r="A176" s="137" t="s">
        <v>287</v>
      </c>
      <c r="B176" s="137"/>
      <c r="C176" s="137"/>
      <c r="D176" s="137"/>
      <c r="E176" s="137"/>
      <c r="F176" s="137"/>
      <c r="G176" s="72"/>
      <c r="H176" s="72"/>
      <c r="I176" s="72"/>
      <c r="J176" s="72"/>
      <c r="K176" s="72"/>
      <c r="L176" s="72"/>
      <c r="M176" s="72"/>
      <c r="N176" s="72"/>
      <c r="O176" s="72"/>
      <c r="P176" s="72"/>
      <c r="Q176" s="72"/>
      <c r="R176" s="72"/>
      <c r="S176" s="72"/>
      <c r="T176" s="72"/>
      <c r="U176" s="72"/>
      <c r="V176" s="72"/>
      <c r="W176" s="72"/>
      <c r="X176" s="72"/>
      <c r="Y176" s="72"/>
      <c r="Z176" s="72"/>
      <c r="AA176" s="72"/>
      <c r="AB176" s="72"/>
      <c r="AC176" s="72"/>
      <c r="AD176" s="72"/>
      <c r="AE176" s="72"/>
      <c r="AF176" s="72"/>
      <c r="AG176" s="72"/>
      <c r="AH176" s="72"/>
      <c r="AI176" s="72"/>
      <c r="AJ176" s="72"/>
      <c r="AK176" s="72"/>
      <c r="AL176" s="72"/>
      <c r="AM176" s="72"/>
      <c r="AN176" s="72"/>
      <c r="AO176" s="72"/>
    </row>
    <row r="177" spans="1:41" s="2" customFormat="1" ht="18.75" customHeight="1">
      <c r="A177" s="138" t="s">
        <v>106</v>
      </c>
      <c r="B177" s="138"/>
      <c r="C177" s="138"/>
      <c r="D177" s="138"/>
      <c r="E177" s="138"/>
      <c r="F177" s="138"/>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72"/>
      <c r="AG177" s="72"/>
      <c r="AH177" s="72"/>
      <c r="AI177" s="72"/>
      <c r="AJ177" s="72"/>
      <c r="AK177" s="72"/>
      <c r="AL177" s="72"/>
      <c r="AM177" s="72"/>
      <c r="AN177" s="72"/>
      <c r="AO177" s="72"/>
    </row>
    <row r="178" spans="1:41" s="2" customFormat="1" ht="36" customHeight="1">
      <c r="A178" s="138" t="s">
        <v>151</v>
      </c>
      <c r="B178" s="138"/>
      <c r="C178" s="138"/>
      <c r="D178" s="138"/>
      <c r="E178" s="138"/>
      <c r="F178" s="138"/>
      <c r="G178" s="72"/>
      <c r="H178" s="72"/>
      <c r="I178" s="72"/>
      <c r="J178" s="72"/>
      <c r="K178" s="72"/>
      <c r="L178" s="72"/>
      <c r="M178" s="72"/>
      <c r="N178" s="72"/>
      <c r="O178" s="72"/>
      <c r="P178" s="72"/>
      <c r="Q178" s="72"/>
      <c r="R178" s="72"/>
      <c r="S178" s="72"/>
      <c r="T178" s="72"/>
      <c r="U178" s="72"/>
      <c r="V178" s="72"/>
      <c r="W178" s="72"/>
      <c r="X178" s="72"/>
      <c r="Y178" s="72"/>
      <c r="Z178" s="72"/>
      <c r="AA178" s="72"/>
      <c r="AB178" s="72"/>
      <c r="AC178" s="72"/>
      <c r="AD178" s="72"/>
      <c r="AE178" s="72"/>
      <c r="AF178" s="72"/>
      <c r="AG178" s="72"/>
      <c r="AH178" s="72"/>
      <c r="AI178" s="72"/>
      <c r="AJ178" s="72"/>
      <c r="AK178" s="72"/>
      <c r="AL178" s="72"/>
      <c r="AM178" s="72"/>
      <c r="AN178" s="72"/>
      <c r="AO178" s="72"/>
    </row>
    <row r="179" spans="1:41" s="2" customFormat="1" ht="18.75" customHeight="1">
      <c r="A179" s="40"/>
      <c r="B179" s="86"/>
      <c r="C179" s="86"/>
      <c r="D179" s="86"/>
      <c r="E179" s="44"/>
      <c r="F179" s="45"/>
      <c r="G179" s="72"/>
      <c r="H179" s="72"/>
      <c r="I179" s="72"/>
      <c r="J179" s="72"/>
      <c r="K179" s="72"/>
      <c r="L179" s="72"/>
      <c r="M179" s="72"/>
      <c r="N179" s="72"/>
      <c r="O179" s="72"/>
      <c r="P179" s="72"/>
      <c r="Q179" s="72"/>
      <c r="R179" s="72"/>
      <c r="S179" s="72"/>
      <c r="T179" s="72"/>
      <c r="U179" s="72"/>
      <c r="V179" s="72"/>
      <c r="W179" s="72"/>
      <c r="X179" s="72"/>
      <c r="Y179" s="72"/>
      <c r="Z179" s="72"/>
      <c r="AA179" s="72"/>
      <c r="AB179" s="72"/>
      <c r="AC179" s="72"/>
      <c r="AD179" s="72"/>
      <c r="AE179" s="72"/>
      <c r="AF179" s="72"/>
      <c r="AG179" s="72"/>
      <c r="AH179" s="72"/>
      <c r="AI179" s="72"/>
      <c r="AJ179" s="72"/>
      <c r="AK179" s="72"/>
      <c r="AL179" s="72"/>
      <c r="AM179" s="72"/>
      <c r="AN179" s="72"/>
      <c r="AO179" s="72"/>
    </row>
    <row r="180" spans="1:41" s="2" customFormat="1" ht="15.75" customHeight="1">
      <c r="A180" s="40"/>
      <c r="B180" s="139" t="s">
        <v>288</v>
      </c>
      <c r="C180" s="139"/>
      <c r="D180" s="140"/>
      <c r="E180" s="140"/>
      <c r="F180" s="46"/>
      <c r="G180" s="72"/>
      <c r="H180" s="72"/>
      <c r="I180" s="72"/>
      <c r="J180" s="72"/>
      <c r="K180" s="72"/>
      <c r="L180" s="72"/>
      <c r="M180" s="72"/>
      <c r="N180" s="72"/>
      <c r="O180" s="72"/>
      <c r="P180" s="72"/>
      <c r="Q180" s="72"/>
      <c r="R180" s="72"/>
      <c r="S180" s="72"/>
      <c r="T180" s="72"/>
      <c r="U180" s="72"/>
      <c r="V180" s="72"/>
      <c r="W180" s="72"/>
      <c r="X180" s="72"/>
      <c r="Y180" s="72"/>
      <c r="Z180" s="72"/>
      <c r="AA180" s="72"/>
      <c r="AB180" s="72"/>
      <c r="AC180" s="72"/>
      <c r="AD180" s="72"/>
      <c r="AE180" s="72"/>
      <c r="AF180" s="72"/>
      <c r="AG180" s="72"/>
      <c r="AH180" s="72"/>
      <c r="AI180" s="72"/>
      <c r="AJ180" s="72"/>
      <c r="AK180" s="72"/>
      <c r="AL180" s="72"/>
      <c r="AM180" s="72"/>
      <c r="AN180" s="72"/>
      <c r="AO180" s="72"/>
    </row>
    <row r="181" spans="1:41" s="2" customFormat="1">
      <c r="A181" s="40"/>
      <c r="B181" s="139"/>
      <c r="C181" s="139"/>
      <c r="D181" s="140"/>
      <c r="E181" s="140"/>
      <c r="F181" s="46"/>
      <c r="G181" s="72"/>
      <c r="H181" s="72"/>
      <c r="I181" s="72"/>
      <c r="J181" s="72"/>
      <c r="K181" s="72"/>
      <c r="L181" s="72"/>
      <c r="M181" s="72"/>
      <c r="N181" s="72"/>
      <c r="O181" s="72"/>
      <c r="P181" s="72"/>
      <c r="Q181" s="72"/>
      <c r="R181" s="72"/>
      <c r="S181" s="72"/>
      <c r="T181" s="72"/>
      <c r="U181" s="72"/>
      <c r="V181" s="72"/>
      <c r="W181" s="72"/>
      <c r="X181" s="72"/>
      <c r="Y181" s="72"/>
      <c r="Z181" s="72"/>
      <c r="AA181" s="72"/>
      <c r="AB181" s="72"/>
      <c r="AC181" s="72"/>
      <c r="AD181" s="72"/>
      <c r="AE181" s="72"/>
      <c r="AF181" s="72"/>
      <c r="AG181" s="72"/>
      <c r="AH181" s="72"/>
      <c r="AI181" s="72"/>
      <c r="AJ181" s="72"/>
      <c r="AK181" s="72"/>
      <c r="AL181" s="72"/>
      <c r="AM181" s="72"/>
      <c r="AN181" s="72"/>
      <c r="AO181" s="72"/>
    </row>
    <row r="182" spans="1:41" s="2" customFormat="1" ht="66.75" customHeight="1">
      <c r="A182" s="40"/>
      <c r="B182" s="139"/>
      <c r="C182" s="139"/>
      <c r="D182" s="140"/>
      <c r="E182" s="140"/>
      <c r="F182" s="46"/>
      <c r="G182" s="72"/>
      <c r="H182" s="72"/>
      <c r="I182" s="72"/>
      <c r="J182" s="72"/>
      <c r="K182" s="72"/>
      <c r="L182" s="72"/>
      <c r="M182" s="72"/>
      <c r="N182" s="72"/>
      <c r="O182" s="72"/>
      <c r="P182" s="72"/>
      <c r="Q182" s="72"/>
      <c r="R182" s="72"/>
      <c r="S182" s="72"/>
      <c r="T182" s="72"/>
      <c r="U182" s="72"/>
      <c r="V182" s="72"/>
      <c r="W182" s="72"/>
      <c r="X182" s="72"/>
      <c r="Y182" s="72"/>
      <c r="Z182" s="72"/>
      <c r="AA182" s="72"/>
      <c r="AB182" s="72"/>
      <c r="AC182" s="72"/>
      <c r="AD182" s="72"/>
      <c r="AE182" s="72"/>
      <c r="AF182" s="72"/>
      <c r="AG182" s="72"/>
      <c r="AH182" s="72"/>
      <c r="AI182" s="72"/>
      <c r="AJ182" s="72"/>
      <c r="AK182" s="72"/>
      <c r="AL182" s="72"/>
      <c r="AM182" s="72"/>
      <c r="AN182" s="72"/>
      <c r="AO182" s="72"/>
    </row>
    <row r="183" spans="1:41" s="2" customFormat="1">
      <c r="A183" s="40"/>
      <c r="B183" s="46"/>
      <c r="C183" s="46"/>
      <c r="D183" s="46"/>
      <c r="E183" s="46"/>
      <c r="F183" s="46"/>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72"/>
      <c r="AG183" s="72"/>
      <c r="AH183" s="72"/>
      <c r="AI183" s="72"/>
      <c r="AJ183" s="72"/>
      <c r="AK183" s="72"/>
      <c r="AL183" s="72"/>
      <c r="AM183" s="72"/>
      <c r="AN183" s="72"/>
      <c r="AO183" s="72"/>
    </row>
    <row r="184" spans="1:41" s="2" customFormat="1">
      <c r="A184" s="40"/>
      <c r="B184" s="46"/>
      <c r="C184" s="46"/>
      <c r="D184" s="46"/>
      <c r="E184" s="46"/>
      <c r="F184" s="46"/>
      <c r="G184" s="72"/>
      <c r="H184" s="72"/>
      <c r="I184" s="72"/>
      <c r="J184" s="72"/>
      <c r="K184" s="72"/>
      <c r="L184" s="72"/>
      <c r="M184" s="72"/>
      <c r="N184" s="72"/>
      <c r="O184" s="72"/>
      <c r="P184" s="72"/>
      <c r="Q184" s="72"/>
      <c r="R184" s="72"/>
      <c r="S184" s="72"/>
      <c r="T184" s="72"/>
      <c r="U184" s="72"/>
      <c r="V184" s="72"/>
      <c r="W184" s="72"/>
      <c r="X184" s="72"/>
      <c r="Y184" s="72"/>
      <c r="Z184" s="72"/>
      <c r="AA184" s="72"/>
      <c r="AB184" s="72"/>
      <c r="AC184" s="72"/>
      <c r="AD184" s="72"/>
      <c r="AE184" s="72"/>
      <c r="AF184" s="72"/>
      <c r="AG184" s="72"/>
      <c r="AH184" s="72"/>
      <c r="AI184" s="72"/>
      <c r="AJ184" s="72"/>
      <c r="AK184" s="72"/>
      <c r="AL184" s="72"/>
      <c r="AM184" s="72"/>
      <c r="AN184" s="72"/>
      <c r="AO184" s="72"/>
    </row>
    <row r="185" spans="1:41" s="2" customFormat="1" ht="13.5" customHeight="1">
      <c r="A185" s="40"/>
      <c r="B185" s="46"/>
      <c r="C185" s="46"/>
      <c r="D185" s="46"/>
      <c r="E185" s="46"/>
      <c r="F185" s="46"/>
      <c r="G185" s="72"/>
      <c r="H185" s="72"/>
      <c r="I185" s="72"/>
      <c r="J185" s="72"/>
      <c r="K185" s="72"/>
      <c r="L185" s="72"/>
      <c r="M185" s="72"/>
      <c r="N185" s="72"/>
      <c r="O185" s="72"/>
      <c r="P185" s="72"/>
      <c r="Q185" s="72"/>
      <c r="R185" s="72"/>
      <c r="S185" s="72"/>
      <c r="T185" s="72"/>
      <c r="U185" s="72"/>
      <c r="V185" s="72"/>
      <c r="W185" s="72"/>
      <c r="X185" s="72"/>
      <c r="Y185" s="72"/>
      <c r="Z185" s="72"/>
      <c r="AA185" s="72"/>
      <c r="AB185" s="72"/>
      <c r="AC185" s="72"/>
      <c r="AD185" s="72"/>
      <c r="AE185" s="72"/>
      <c r="AF185" s="72"/>
      <c r="AG185" s="72"/>
      <c r="AH185" s="72"/>
      <c r="AI185" s="72"/>
      <c r="AJ185" s="72"/>
      <c r="AK185" s="72"/>
      <c r="AL185" s="72"/>
      <c r="AM185" s="72"/>
      <c r="AN185" s="72"/>
      <c r="AO185" s="72"/>
    </row>
    <row r="186" spans="1:41" s="2" customFormat="1" ht="15.75" hidden="1" customHeight="1">
      <c r="A186" s="40"/>
      <c r="B186" s="46"/>
      <c r="C186" s="46"/>
      <c r="D186" s="46"/>
      <c r="E186" s="46"/>
      <c r="F186" s="46"/>
      <c r="G186" s="72"/>
      <c r="H186" s="72"/>
      <c r="I186" s="72"/>
      <c r="J186" s="72"/>
      <c r="K186" s="72"/>
      <c r="L186" s="72"/>
      <c r="M186" s="72"/>
      <c r="N186" s="72"/>
      <c r="O186" s="72"/>
      <c r="P186" s="72"/>
      <c r="Q186" s="72"/>
      <c r="R186" s="72"/>
      <c r="S186" s="72"/>
      <c r="T186" s="72"/>
      <c r="U186" s="72"/>
      <c r="V186" s="72"/>
      <c r="W186" s="72"/>
      <c r="X186" s="72"/>
      <c r="Y186" s="72"/>
      <c r="Z186" s="72"/>
      <c r="AA186" s="72"/>
      <c r="AB186" s="72"/>
      <c r="AC186" s="72"/>
      <c r="AD186" s="72"/>
      <c r="AE186" s="72"/>
      <c r="AF186" s="72"/>
      <c r="AG186" s="72"/>
      <c r="AH186" s="72"/>
      <c r="AI186" s="72"/>
      <c r="AJ186" s="72"/>
      <c r="AK186" s="72"/>
      <c r="AL186" s="72"/>
      <c r="AM186" s="72"/>
      <c r="AN186" s="72"/>
      <c r="AO186" s="72"/>
    </row>
    <row r="187" spans="1:41" s="2" customFormat="1" ht="15.75" hidden="1" customHeight="1">
      <c r="A187" s="40"/>
      <c r="B187" s="46"/>
      <c r="C187" s="46"/>
      <c r="D187" s="46"/>
      <c r="E187" s="46"/>
      <c r="F187" s="46"/>
      <c r="G187" s="72"/>
      <c r="H187" s="72"/>
      <c r="I187" s="72"/>
      <c r="J187" s="72"/>
      <c r="K187" s="72"/>
      <c r="L187" s="72"/>
      <c r="M187" s="72"/>
      <c r="N187" s="72"/>
      <c r="O187" s="72"/>
      <c r="P187" s="72"/>
      <c r="Q187" s="72"/>
      <c r="R187" s="72"/>
      <c r="S187" s="72"/>
      <c r="T187" s="72"/>
      <c r="U187" s="72"/>
      <c r="V187" s="72"/>
      <c r="W187" s="72"/>
      <c r="X187" s="72"/>
      <c r="Y187" s="72"/>
      <c r="Z187" s="72"/>
      <c r="AA187" s="72"/>
      <c r="AB187" s="72"/>
      <c r="AC187" s="72"/>
      <c r="AD187" s="72"/>
      <c r="AE187" s="72"/>
      <c r="AF187" s="72"/>
      <c r="AG187" s="72"/>
      <c r="AH187" s="72"/>
      <c r="AI187" s="72"/>
      <c r="AJ187" s="72"/>
      <c r="AK187" s="72"/>
      <c r="AL187" s="72"/>
      <c r="AM187" s="72"/>
      <c r="AN187" s="72"/>
      <c r="AO187" s="72"/>
    </row>
    <row r="188" spans="1:41" s="2" customFormat="1" ht="15.75" hidden="1" customHeight="1">
      <c r="A188" s="40"/>
      <c r="B188" s="46"/>
      <c r="C188" s="46"/>
      <c r="D188" s="46"/>
      <c r="E188" s="46"/>
      <c r="F188" s="46"/>
      <c r="G188" s="72"/>
      <c r="H188" s="72"/>
      <c r="I188" s="72"/>
      <c r="J188" s="72"/>
      <c r="K188" s="72"/>
      <c r="L188" s="72"/>
      <c r="M188" s="72"/>
      <c r="N188" s="72"/>
      <c r="O188" s="72"/>
      <c r="P188" s="72"/>
      <c r="Q188" s="72"/>
      <c r="R188" s="72"/>
      <c r="S188" s="72"/>
      <c r="T188" s="72"/>
      <c r="U188" s="72"/>
      <c r="V188" s="72"/>
      <c r="W188" s="72"/>
      <c r="X188" s="72"/>
      <c r="Y188" s="72"/>
      <c r="Z188" s="72"/>
      <c r="AA188" s="72"/>
      <c r="AB188" s="72"/>
      <c r="AC188" s="72"/>
      <c r="AD188" s="72"/>
      <c r="AE188" s="72"/>
      <c r="AF188" s="72"/>
      <c r="AG188" s="72"/>
      <c r="AH188" s="72"/>
      <c r="AI188" s="72"/>
      <c r="AJ188" s="72"/>
      <c r="AK188" s="72"/>
      <c r="AL188" s="72"/>
      <c r="AM188" s="72"/>
      <c r="AN188" s="72"/>
      <c r="AO188" s="72"/>
    </row>
    <row r="189" spans="1:41" ht="15.75" hidden="1" customHeight="1">
      <c r="B189" s="46"/>
      <c r="C189" s="46"/>
      <c r="D189" s="46"/>
      <c r="E189" s="46"/>
      <c r="F189" s="46"/>
      <c r="G189" s="67"/>
      <c r="H189" s="67"/>
      <c r="I189" s="67"/>
      <c r="J189" s="67"/>
      <c r="K189" s="67"/>
      <c r="L189" s="67"/>
      <c r="M189" s="67"/>
      <c r="N189" s="67"/>
      <c r="O189" s="67"/>
      <c r="P189" s="67"/>
      <c r="Q189" s="67"/>
      <c r="R189" s="67"/>
      <c r="S189" s="67"/>
      <c r="T189" s="67"/>
      <c r="U189" s="67"/>
      <c r="V189" s="67"/>
      <c r="W189" s="67"/>
      <c r="X189" s="67"/>
      <c r="Y189" s="67"/>
      <c r="Z189" s="67"/>
      <c r="AA189" s="67"/>
      <c r="AB189" s="67"/>
      <c r="AC189" s="67"/>
      <c r="AD189" s="67"/>
      <c r="AE189" s="67"/>
      <c r="AF189" s="67"/>
      <c r="AG189" s="67"/>
      <c r="AH189" s="67"/>
      <c r="AI189" s="67"/>
      <c r="AJ189" s="67"/>
      <c r="AK189" s="67"/>
      <c r="AL189" s="67"/>
      <c r="AM189" s="67"/>
      <c r="AN189" s="67"/>
      <c r="AO189" s="67"/>
    </row>
    <row r="190" spans="1:41">
      <c r="B190" s="46"/>
      <c r="C190" s="46"/>
      <c r="D190" s="46"/>
      <c r="E190" s="46"/>
      <c r="F190" s="46"/>
      <c r="G190" s="67"/>
      <c r="H190" s="67"/>
      <c r="I190" s="67"/>
      <c r="J190" s="67"/>
      <c r="K190" s="67"/>
      <c r="L190" s="67"/>
      <c r="M190" s="67"/>
      <c r="N190" s="67"/>
      <c r="O190" s="67"/>
      <c r="P190" s="67"/>
      <c r="Q190" s="67"/>
      <c r="R190" s="67"/>
      <c r="S190" s="67"/>
      <c r="T190" s="67"/>
      <c r="U190" s="67"/>
      <c r="V190" s="67"/>
      <c r="W190" s="67"/>
      <c r="X190" s="67"/>
      <c r="Y190" s="67"/>
      <c r="Z190" s="67"/>
      <c r="AA190" s="67"/>
      <c r="AB190" s="67"/>
      <c r="AC190" s="67"/>
      <c r="AD190" s="67"/>
      <c r="AE190" s="67"/>
      <c r="AF190" s="67"/>
      <c r="AG190" s="67"/>
      <c r="AH190" s="67"/>
      <c r="AI190" s="67"/>
      <c r="AJ190" s="67"/>
      <c r="AK190" s="67"/>
      <c r="AL190" s="67"/>
      <c r="AM190" s="67"/>
      <c r="AN190" s="67"/>
      <c r="AO190" s="67"/>
    </row>
    <row r="191" spans="1:41">
      <c r="B191" s="46"/>
      <c r="C191" s="46"/>
      <c r="D191" s="46"/>
      <c r="E191" s="46"/>
      <c r="F191" s="46"/>
      <c r="G191" s="67"/>
      <c r="H191" s="67"/>
      <c r="I191" s="67"/>
      <c r="J191" s="67"/>
      <c r="K191" s="67"/>
      <c r="L191" s="67"/>
      <c r="M191" s="67"/>
      <c r="N191" s="67"/>
      <c r="O191" s="67"/>
      <c r="P191" s="67"/>
      <c r="Q191" s="67"/>
      <c r="R191" s="67"/>
      <c r="S191" s="67"/>
      <c r="T191" s="67"/>
      <c r="U191" s="67"/>
      <c r="V191" s="67"/>
      <c r="W191" s="67"/>
      <c r="X191" s="67"/>
      <c r="Y191" s="67"/>
      <c r="Z191" s="67"/>
      <c r="AA191" s="67"/>
      <c r="AB191" s="67"/>
      <c r="AC191" s="67"/>
      <c r="AD191" s="67"/>
      <c r="AE191" s="67"/>
      <c r="AF191" s="67"/>
      <c r="AG191" s="67"/>
      <c r="AH191" s="67"/>
      <c r="AI191" s="67"/>
      <c r="AJ191" s="67"/>
      <c r="AK191" s="67"/>
      <c r="AL191" s="67"/>
      <c r="AM191" s="67"/>
      <c r="AN191" s="67"/>
      <c r="AO191" s="67"/>
    </row>
    <row r="192" spans="1:41">
      <c r="B192" s="46"/>
      <c r="C192" s="46"/>
      <c r="D192" s="46"/>
      <c r="E192" s="46"/>
      <c r="F192" s="46"/>
      <c r="G192" s="67"/>
      <c r="H192" s="67"/>
      <c r="I192" s="67"/>
      <c r="J192" s="67"/>
      <c r="K192" s="67"/>
      <c r="L192" s="67"/>
      <c r="M192" s="67"/>
      <c r="N192" s="67"/>
      <c r="O192" s="67"/>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row>
    <row r="193" spans="7:41">
      <c r="G193" s="67"/>
      <c r="H193" s="67"/>
      <c r="I193" s="67"/>
      <c r="J193" s="67"/>
      <c r="K193" s="67"/>
      <c r="L193" s="67"/>
      <c r="M193" s="67"/>
      <c r="N193" s="67"/>
      <c r="O193" s="67"/>
      <c r="P193" s="67"/>
      <c r="Q193" s="67"/>
      <c r="R193" s="67"/>
      <c r="S193" s="67"/>
      <c r="T193" s="67"/>
      <c r="U193" s="67"/>
      <c r="V193" s="67"/>
      <c r="W193" s="67"/>
      <c r="X193" s="67"/>
      <c r="Y193" s="67"/>
      <c r="Z193" s="67"/>
      <c r="AA193" s="67"/>
      <c r="AB193" s="67"/>
      <c r="AC193" s="67"/>
      <c r="AD193" s="67"/>
      <c r="AE193" s="67"/>
      <c r="AF193" s="67"/>
      <c r="AG193" s="67"/>
      <c r="AH193" s="67"/>
      <c r="AI193" s="67"/>
      <c r="AJ193" s="67"/>
      <c r="AK193" s="67"/>
      <c r="AL193" s="67"/>
      <c r="AM193" s="67"/>
      <c r="AN193" s="67"/>
      <c r="AO193" s="67"/>
    </row>
    <row r="194" spans="7:41">
      <c r="G194" s="67"/>
      <c r="H194" s="67"/>
      <c r="I194" s="67"/>
      <c r="J194" s="67"/>
      <c r="K194" s="67"/>
      <c r="L194" s="67"/>
      <c r="M194" s="67"/>
      <c r="N194" s="67"/>
      <c r="O194" s="67"/>
      <c r="P194" s="67"/>
      <c r="Q194" s="67"/>
      <c r="R194" s="67"/>
      <c r="S194" s="67"/>
      <c r="T194" s="67"/>
      <c r="U194" s="67"/>
      <c r="V194" s="67"/>
      <c r="W194" s="67"/>
      <c r="X194" s="67"/>
      <c r="Y194" s="67"/>
      <c r="Z194" s="67"/>
      <c r="AA194" s="67"/>
      <c r="AB194" s="67"/>
      <c r="AC194" s="67"/>
      <c r="AD194" s="67"/>
      <c r="AE194" s="67"/>
      <c r="AF194" s="67"/>
      <c r="AG194" s="67"/>
      <c r="AH194" s="67"/>
      <c r="AI194" s="67"/>
      <c r="AJ194" s="67"/>
      <c r="AK194" s="67"/>
      <c r="AL194" s="67"/>
      <c r="AM194" s="67"/>
      <c r="AN194" s="67"/>
      <c r="AO194" s="67"/>
    </row>
    <row r="195" spans="7:41">
      <c r="G195" s="67"/>
      <c r="H195" s="67"/>
      <c r="I195" s="67"/>
      <c r="J195" s="67"/>
      <c r="K195" s="67"/>
      <c r="L195" s="67"/>
      <c r="M195" s="67"/>
      <c r="N195" s="67"/>
      <c r="O195" s="67"/>
      <c r="P195" s="67"/>
      <c r="Q195" s="67"/>
      <c r="R195" s="67"/>
      <c r="S195" s="67"/>
      <c r="T195" s="67"/>
      <c r="U195" s="67"/>
      <c r="V195" s="67"/>
      <c r="W195" s="67"/>
      <c r="X195" s="67"/>
      <c r="Y195" s="67"/>
      <c r="Z195" s="67"/>
      <c r="AA195" s="67"/>
      <c r="AB195" s="67"/>
      <c r="AC195" s="67"/>
      <c r="AD195" s="67"/>
      <c r="AE195" s="67"/>
      <c r="AF195" s="67"/>
      <c r="AG195" s="67"/>
      <c r="AH195" s="67"/>
      <c r="AI195" s="67"/>
      <c r="AJ195" s="67"/>
      <c r="AK195" s="67"/>
      <c r="AL195" s="67"/>
      <c r="AM195" s="67"/>
      <c r="AN195" s="67"/>
      <c r="AO195" s="67"/>
    </row>
    <row r="196" spans="7:41">
      <c r="G196" s="67"/>
      <c r="H196" s="67"/>
      <c r="I196" s="67"/>
      <c r="J196" s="67"/>
      <c r="K196" s="67"/>
      <c r="L196" s="67"/>
      <c r="M196" s="67"/>
      <c r="N196" s="67"/>
      <c r="O196" s="67"/>
      <c r="P196" s="67"/>
      <c r="Q196" s="67"/>
      <c r="R196" s="67"/>
      <c r="S196" s="67"/>
      <c r="T196" s="67"/>
      <c r="U196" s="67"/>
      <c r="V196" s="67"/>
      <c r="W196" s="67"/>
      <c r="X196" s="67"/>
      <c r="Y196" s="67"/>
      <c r="Z196" s="67"/>
      <c r="AA196" s="67"/>
      <c r="AB196" s="67"/>
      <c r="AC196" s="67"/>
      <c r="AD196" s="67"/>
      <c r="AE196" s="67"/>
      <c r="AF196" s="67"/>
      <c r="AG196" s="67"/>
      <c r="AH196" s="67"/>
      <c r="AI196" s="67"/>
      <c r="AJ196" s="67"/>
      <c r="AK196" s="67"/>
      <c r="AL196" s="67"/>
      <c r="AM196" s="67"/>
      <c r="AN196" s="67"/>
      <c r="AO196" s="67"/>
    </row>
    <row r="197" spans="7:41">
      <c r="G197" s="67"/>
      <c r="H197" s="67"/>
      <c r="I197" s="67"/>
      <c r="J197" s="67"/>
      <c r="K197" s="67"/>
      <c r="L197" s="67"/>
      <c r="M197" s="67"/>
      <c r="N197" s="67"/>
      <c r="O197" s="67"/>
      <c r="P197" s="67"/>
      <c r="Q197" s="67"/>
      <c r="R197" s="67"/>
      <c r="S197" s="67"/>
      <c r="T197" s="67"/>
      <c r="U197" s="67"/>
      <c r="V197" s="67"/>
      <c r="W197" s="67"/>
      <c r="X197" s="67"/>
      <c r="Y197" s="67"/>
      <c r="Z197" s="67"/>
      <c r="AA197" s="67"/>
      <c r="AB197" s="67"/>
      <c r="AC197" s="67"/>
      <c r="AD197" s="67"/>
      <c r="AE197" s="67"/>
      <c r="AF197" s="67"/>
      <c r="AG197" s="67"/>
      <c r="AH197" s="67"/>
      <c r="AI197" s="67"/>
      <c r="AJ197" s="67"/>
      <c r="AK197" s="67"/>
      <c r="AL197" s="67"/>
      <c r="AM197" s="67"/>
      <c r="AN197" s="67"/>
      <c r="AO197" s="67"/>
    </row>
    <row r="198" spans="7:41">
      <c r="G198" s="67"/>
      <c r="H198" s="67"/>
      <c r="I198" s="67"/>
      <c r="J198" s="67"/>
      <c r="K198" s="67"/>
      <c r="L198" s="67"/>
      <c r="M198" s="67"/>
      <c r="N198" s="67"/>
      <c r="O198" s="67"/>
      <c r="P198" s="67"/>
      <c r="Q198" s="67"/>
      <c r="R198" s="67"/>
      <c r="S198" s="67"/>
      <c r="T198" s="67"/>
      <c r="U198" s="67"/>
      <c r="V198" s="67"/>
      <c r="W198" s="67"/>
      <c r="X198" s="67"/>
      <c r="Y198" s="67"/>
      <c r="Z198" s="67"/>
      <c r="AA198" s="67"/>
      <c r="AB198" s="67"/>
      <c r="AC198" s="67"/>
      <c r="AD198" s="67"/>
      <c r="AE198" s="67"/>
      <c r="AF198" s="67"/>
      <c r="AG198" s="67"/>
      <c r="AH198" s="67"/>
      <c r="AI198" s="67"/>
      <c r="AJ198" s="67"/>
      <c r="AK198" s="67"/>
      <c r="AL198" s="67"/>
      <c r="AM198" s="67"/>
      <c r="AN198" s="67"/>
      <c r="AO198" s="67"/>
    </row>
    <row r="199" spans="7:41">
      <c r="G199" s="67"/>
      <c r="H199" s="67"/>
      <c r="I199" s="67"/>
      <c r="J199" s="67"/>
      <c r="K199" s="67"/>
      <c r="L199" s="67"/>
      <c r="M199" s="67"/>
      <c r="N199" s="67"/>
      <c r="O199" s="67"/>
      <c r="P199" s="67"/>
      <c r="Q199" s="67"/>
      <c r="R199" s="67"/>
      <c r="S199" s="67"/>
      <c r="T199" s="67"/>
      <c r="U199" s="67"/>
      <c r="V199" s="67"/>
      <c r="W199" s="67"/>
      <c r="X199" s="67"/>
      <c r="Y199" s="67"/>
      <c r="Z199" s="67"/>
      <c r="AA199" s="67"/>
      <c r="AB199" s="67"/>
      <c r="AC199" s="67"/>
      <c r="AD199" s="67"/>
      <c r="AE199" s="67"/>
      <c r="AF199" s="67"/>
      <c r="AG199" s="67"/>
      <c r="AH199" s="67"/>
      <c r="AI199" s="67"/>
      <c r="AJ199" s="67"/>
      <c r="AK199" s="67"/>
      <c r="AL199" s="67"/>
      <c r="AM199" s="67"/>
      <c r="AN199" s="67"/>
      <c r="AO199" s="67"/>
    </row>
    <row r="200" spans="7:41">
      <c r="G200" s="67"/>
      <c r="H200" s="67"/>
      <c r="I200" s="67"/>
      <c r="J200" s="67"/>
      <c r="K200" s="67"/>
      <c r="L200" s="67"/>
      <c r="M200" s="67"/>
      <c r="N200" s="67"/>
      <c r="O200" s="67"/>
      <c r="P200" s="67"/>
      <c r="Q200" s="67"/>
      <c r="R200" s="67"/>
      <c r="S200" s="67"/>
      <c r="T200" s="67"/>
      <c r="U200" s="67"/>
      <c r="V200" s="67"/>
      <c r="W200" s="67"/>
      <c r="X200" s="67"/>
      <c r="Y200" s="67"/>
      <c r="Z200" s="67"/>
      <c r="AA200" s="67"/>
      <c r="AB200" s="67"/>
      <c r="AC200" s="67"/>
      <c r="AD200" s="67"/>
      <c r="AE200" s="67"/>
      <c r="AF200" s="67"/>
      <c r="AG200" s="67"/>
      <c r="AH200" s="67"/>
      <c r="AI200" s="67"/>
      <c r="AJ200" s="67"/>
      <c r="AK200" s="67"/>
      <c r="AL200" s="67"/>
      <c r="AM200" s="67"/>
      <c r="AN200" s="67"/>
      <c r="AO200" s="67"/>
    </row>
    <row r="201" spans="7:41">
      <c r="G201" s="67"/>
      <c r="H201" s="67"/>
      <c r="I201" s="67"/>
      <c r="J201" s="67"/>
      <c r="K201" s="67"/>
      <c r="L201" s="67"/>
      <c r="M201" s="67"/>
      <c r="N201" s="67"/>
      <c r="O201" s="67"/>
      <c r="P201" s="67"/>
      <c r="Q201" s="67"/>
      <c r="R201" s="67"/>
      <c r="S201" s="67"/>
      <c r="T201" s="67"/>
      <c r="U201" s="67"/>
      <c r="V201" s="67"/>
      <c r="W201" s="67"/>
      <c r="X201" s="67"/>
      <c r="Y201" s="67"/>
      <c r="Z201" s="67"/>
      <c r="AA201" s="67"/>
      <c r="AB201" s="67"/>
      <c r="AC201" s="67"/>
      <c r="AD201" s="67"/>
      <c r="AE201" s="67"/>
      <c r="AF201" s="67"/>
      <c r="AG201" s="67"/>
      <c r="AH201" s="67"/>
      <c r="AI201" s="67"/>
      <c r="AJ201" s="67"/>
      <c r="AK201" s="67"/>
      <c r="AL201" s="67"/>
      <c r="AM201" s="67"/>
      <c r="AN201" s="67"/>
      <c r="AO201" s="67"/>
    </row>
    <row r="202" spans="7:41">
      <c r="G202" s="67"/>
      <c r="H202" s="67"/>
      <c r="I202" s="67"/>
      <c r="J202" s="67"/>
      <c r="K202" s="67"/>
      <c r="L202" s="67"/>
      <c r="M202" s="67"/>
      <c r="N202" s="67"/>
      <c r="O202" s="67"/>
      <c r="P202" s="67"/>
      <c r="Q202" s="67"/>
      <c r="R202" s="67"/>
      <c r="S202" s="67"/>
      <c r="T202" s="67"/>
      <c r="U202" s="67"/>
      <c r="V202" s="67"/>
      <c r="W202" s="67"/>
      <c r="X202" s="67"/>
      <c r="Y202" s="67"/>
      <c r="Z202" s="67"/>
      <c r="AA202" s="67"/>
      <c r="AB202" s="67"/>
      <c r="AC202" s="67"/>
      <c r="AD202" s="67"/>
      <c r="AE202" s="67"/>
      <c r="AF202" s="67"/>
      <c r="AG202" s="67"/>
      <c r="AH202" s="67"/>
      <c r="AI202" s="67"/>
      <c r="AJ202" s="67"/>
      <c r="AK202" s="67"/>
      <c r="AL202" s="67"/>
      <c r="AM202" s="67"/>
      <c r="AN202" s="67"/>
      <c r="AO202" s="67"/>
    </row>
  </sheetData>
  <mergeCells count="30">
    <mergeCell ref="A176:F176"/>
    <mergeCell ref="A177:F177"/>
    <mergeCell ref="A178:F178"/>
    <mergeCell ref="A110:E110"/>
    <mergeCell ref="B180:C182"/>
    <mergeCell ref="D180:E182"/>
    <mergeCell ref="B164:E164"/>
    <mergeCell ref="B170:E170"/>
    <mergeCell ref="A60:E60"/>
    <mergeCell ref="A103:E103"/>
    <mergeCell ref="A3:F3"/>
    <mergeCell ref="A18:E18"/>
    <mergeCell ref="E23:E40"/>
    <mergeCell ref="E44:E47"/>
    <mergeCell ref="E52:E55"/>
    <mergeCell ref="E57:E59"/>
    <mergeCell ref="A22:A41"/>
    <mergeCell ref="A43:A48"/>
    <mergeCell ref="A49:A50"/>
    <mergeCell ref="A51:A55"/>
    <mergeCell ref="A56:A59"/>
    <mergeCell ref="A6:F6"/>
    <mergeCell ref="B8:F8"/>
    <mergeCell ref="B9:F9"/>
    <mergeCell ref="A4:F4"/>
    <mergeCell ref="A14:E14"/>
    <mergeCell ref="A16:E16"/>
    <mergeCell ref="B10:F10"/>
    <mergeCell ref="B11:F11"/>
    <mergeCell ref="A7:F7"/>
  </mergeCells>
  <pageMargins left="0.7" right="0.7" top="0.75" bottom="0.75" header="0.3" footer="0.3"/>
  <pageSetup paperSize="9" scale="54" fitToHeight="0" orientation="portrait" r:id="rId1"/>
  <rowBreaks count="2" manualBreakCount="2">
    <brk id="102" max="5" man="1"/>
    <brk id="1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vt:lpstr>
      <vt:lpstr>'11'!Область_печати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2026-01-13T05:10:12Z</dcterms:modified>
</cp:coreProperties>
</file>